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0" windowWidth="28800" windowHeight="11835" activeTab="1"/>
  </bookViews>
  <sheets>
    <sheet name="Beta development log" sheetId="8" r:id="rId1"/>
    <sheet name="Header" sheetId="7" r:id="rId2"/>
    <sheet name="Account template" sheetId="4" r:id="rId3"/>
    <sheet name="Data sheet" sheetId="5" r:id="rId4"/>
    <sheet name="Data validation" sheetId="6" r:id="rId5"/>
  </sheets>
  <externalReferences>
    <externalReference r:id="rId6"/>
  </externalReferences>
  <definedNames>
    <definedName name="_xlnm._FilterDatabase" localSheetId="2" hidden="1">'Account template'!$B$1:$O$104</definedName>
    <definedName name="IsRebateEligible">[1]Aux!$D$27</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2" i="8" l="1"/>
  <c r="B2" i="7" l="1"/>
  <c r="D27" i="4" l="1"/>
  <c r="D18" i="4"/>
  <c r="D17" i="4"/>
  <c r="C103" i="4" l="1"/>
  <c r="C102" i="4"/>
  <c r="F96" i="4"/>
  <c r="C87" i="4"/>
  <c r="C83" i="4"/>
  <c r="C82" i="4"/>
  <c r="C81" i="4"/>
  <c r="D79" i="4"/>
  <c r="D77" i="4"/>
  <c r="D76" i="4"/>
  <c r="D75" i="4"/>
  <c r="D74" i="4"/>
  <c r="D73" i="4"/>
  <c r="D72" i="4"/>
  <c r="D71" i="4"/>
  <c r="D70" i="4"/>
  <c r="D67" i="4"/>
  <c r="D66" i="4"/>
  <c r="D65" i="4"/>
  <c r="D64" i="4"/>
  <c r="D56" i="4"/>
  <c r="D55" i="4"/>
  <c r="D54" i="4"/>
  <c r="D53" i="4"/>
  <c r="D51" i="4"/>
  <c r="D50" i="4"/>
  <c r="D49" i="4"/>
  <c r="D48" i="4"/>
  <c r="D47" i="4"/>
  <c r="D46" i="4"/>
  <c r="D45" i="4"/>
  <c r="D43" i="4"/>
  <c r="D42" i="4"/>
  <c r="D41" i="4"/>
  <c r="D40" i="4"/>
  <c r="D39" i="4"/>
  <c r="D38" i="4"/>
  <c r="D35" i="4"/>
  <c r="D34" i="4"/>
  <c r="D33" i="4"/>
  <c r="D32" i="4"/>
  <c r="D30" i="4"/>
  <c r="D28" i="4"/>
  <c r="D25" i="4"/>
  <c r="D24" i="4"/>
  <c r="D23" i="4"/>
  <c r="D22" i="4"/>
  <c r="D21" i="4"/>
  <c r="D20" i="4"/>
  <c r="D16" i="4"/>
  <c r="D15" i="4"/>
  <c r="D14" i="4"/>
  <c r="D13" i="4"/>
  <c r="D10" i="4"/>
  <c r="H9" i="4"/>
  <c r="E9" i="4"/>
  <c r="D8" i="4"/>
  <c r="D7" i="4"/>
  <c r="D6" i="4"/>
  <c r="C84" i="4" l="1"/>
  <c r="CQ4" i="6" l="1"/>
  <c r="CH4" i="6"/>
  <c r="CG4" i="6"/>
  <c r="CF4" i="6"/>
  <c r="CE4" i="6"/>
  <c r="AE4" i="6"/>
  <c r="AD4" i="6"/>
  <c r="U4" i="6"/>
  <c r="O4" i="6"/>
  <c r="N4" i="6"/>
  <c r="L4" i="6"/>
  <c r="K4" i="6"/>
  <c r="J4" i="6"/>
  <c r="I4" i="6"/>
  <c r="H4" i="6"/>
  <c r="G4" i="6"/>
  <c r="F4" i="6"/>
  <c r="E4" i="6"/>
  <c r="D4" i="6"/>
  <c r="C4" i="6"/>
  <c r="B4" i="6"/>
  <c r="A4" i="6"/>
  <c r="GR2" i="6"/>
  <c r="GQ2" i="6"/>
  <c r="GP2" i="6"/>
  <c r="GO2" i="6"/>
  <c r="GN2" i="6"/>
  <c r="GM2" i="6"/>
  <c r="GL2" i="6"/>
  <c r="GK2" i="6"/>
  <c r="GJ2" i="6"/>
  <c r="GI2" i="6"/>
  <c r="GH2" i="6"/>
  <c r="GG2" i="6"/>
  <c r="GF2" i="6"/>
  <c r="GE2" i="6"/>
  <c r="GD2" i="6"/>
  <c r="GC2" i="6"/>
  <c r="GB2" i="6"/>
  <c r="GA2" i="6"/>
  <c r="FZ2" i="6"/>
  <c r="FY2" i="6"/>
  <c r="FX2" i="6"/>
  <c r="FW2" i="6"/>
  <c r="FV2" i="6"/>
  <c r="FU2" i="6"/>
  <c r="FT2" i="6"/>
  <c r="FS2" i="6"/>
  <c r="FR2" i="6"/>
  <c r="FQ2" i="6"/>
  <c r="FP2" i="6"/>
  <c r="FO2" i="6"/>
  <c r="FN2" i="6"/>
  <c r="FM2" i="6"/>
  <c r="FL2" i="6"/>
  <c r="FK2" i="6"/>
  <c r="FJ2" i="6"/>
  <c r="FI2" i="6"/>
  <c r="FH2" i="6"/>
  <c r="FG2" i="6"/>
  <c r="FF2" i="6"/>
  <c r="FE2" i="6"/>
  <c r="FD2" i="6"/>
  <c r="FC2" i="6"/>
  <c r="FB2" i="6"/>
  <c r="FA2" i="6"/>
  <c r="EZ2" i="6"/>
  <c r="EY2" i="6"/>
  <c r="EX2" i="6"/>
  <c r="EW2" i="6"/>
  <c r="EV2" i="6"/>
  <c r="EU2" i="6"/>
  <c r="ET2" i="6"/>
  <c r="ES2" i="6"/>
  <c r="ER2" i="6"/>
  <c r="EQ2" i="6"/>
  <c r="EP2" i="6"/>
  <c r="EO2" i="6"/>
  <c r="EN2" i="6"/>
  <c r="EM2" i="6"/>
  <c r="EL2" i="6"/>
  <c r="EK2" i="6"/>
  <c r="EJ2" i="6"/>
  <c r="EI2" i="6"/>
  <c r="EH2" i="6"/>
  <c r="EG2" i="6"/>
  <c r="EF2" i="6"/>
  <c r="EE2" i="6"/>
  <c r="ED2" i="6"/>
  <c r="EC2" i="6"/>
  <c r="EB2" i="6"/>
  <c r="EA2" i="6"/>
  <c r="DZ2" i="6"/>
  <c r="DY2" i="6"/>
  <c r="DX2" i="6"/>
  <c r="DW2" i="6"/>
  <c r="DV2" i="6"/>
  <c r="DU2" i="6"/>
  <c r="DT2" i="6"/>
  <c r="DS2" i="6"/>
  <c r="DR2" i="6"/>
  <c r="DQ2" i="6"/>
  <c r="DP2" i="6"/>
  <c r="DO2" i="6"/>
  <c r="DN2" i="6"/>
  <c r="DM2" i="6"/>
  <c r="DL2" i="6"/>
  <c r="DK2" i="6"/>
  <c r="DJ2" i="6"/>
  <c r="DI2" i="6"/>
  <c r="DH2" i="6"/>
  <c r="DG2" i="6"/>
  <c r="DF2" i="6"/>
  <c r="DE2" i="6"/>
  <c r="DD2" i="6"/>
  <c r="DC2" i="6"/>
  <c r="DB2" i="6"/>
  <c r="DA2" i="6"/>
  <c r="CZ2" i="6"/>
  <c r="CY2" i="6"/>
  <c r="CX2" i="6"/>
  <c r="CW2" i="6"/>
  <c r="CV2" i="6"/>
  <c r="CU2" i="6"/>
  <c r="CT2" i="6"/>
  <c r="CS2" i="6"/>
  <c r="CR2" i="6"/>
  <c r="CQ2" i="6"/>
  <c r="CP2" i="6"/>
  <c r="CO2" i="6"/>
  <c r="CN2" i="6"/>
  <c r="CM2" i="6"/>
  <c r="CL2" i="6"/>
  <c r="CK2" i="6"/>
  <c r="CJ2" i="6"/>
  <c r="CI2" i="6"/>
  <c r="CH2" i="6"/>
  <c r="CG2" i="6"/>
  <c r="CF2" i="6"/>
  <c r="CE2" i="6"/>
  <c r="CD2" i="6"/>
  <c r="CC2" i="6"/>
  <c r="CB2" i="6"/>
  <c r="CA2" i="6"/>
  <c r="BZ2" i="6"/>
  <c r="BY2" i="6"/>
  <c r="BX2" i="6"/>
  <c r="BW2" i="6"/>
  <c r="BV2" i="6"/>
  <c r="BU2" i="6"/>
  <c r="BT2" i="6"/>
  <c r="BS2" i="6"/>
  <c r="BR2" i="6"/>
  <c r="BQ2" i="6"/>
  <c r="BP2" i="6"/>
  <c r="BO2" i="6"/>
  <c r="BN2" i="6"/>
  <c r="BM2" i="6"/>
  <c r="BL2" i="6"/>
  <c r="BK2" i="6"/>
  <c r="BJ2" i="6"/>
  <c r="BI2" i="6"/>
  <c r="BH2" i="6"/>
  <c r="BG2" i="6"/>
  <c r="BF2" i="6"/>
  <c r="BE2" i="6"/>
  <c r="BD2" i="6"/>
  <c r="BC2" i="6"/>
  <c r="BA4" i="6" s="1"/>
  <c r="D52" i="4" s="1"/>
  <c r="BB2" i="6"/>
  <c r="BA2" i="6"/>
  <c r="AZ2" i="6"/>
  <c r="AY2" i="6"/>
  <c r="AX2" i="6"/>
  <c r="AW2" i="6"/>
  <c r="AV2" i="6"/>
  <c r="AS4" i="6" s="1"/>
  <c r="D44" i="4" s="1"/>
  <c r="AU2" i="6"/>
  <c r="AT2" i="6"/>
  <c r="AS2" i="6"/>
  <c r="AR2" i="6"/>
  <c r="AQ2" i="6"/>
  <c r="AP2" i="6"/>
  <c r="AO2" i="6"/>
  <c r="AN2" i="6"/>
  <c r="AM2" i="6"/>
  <c r="AL2" i="6"/>
  <c r="AK2" i="6"/>
  <c r="AJ2" i="6"/>
  <c r="AI2" i="6"/>
  <c r="AH2" i="6"/>
  <c r="AG2" i="6"/>
  <c r="AF2" i="6"/>
  <c r="AE2" i="6"/>
  <c r="AD2" i="6"/>
  <c r="AC2" i="6"/>
  <c r="AB2" i="6"/>
  <c r="AA2" i="6"/>
  <c r="CO4" i="6" s="1"/>
  <c r="C100" i="4" s="1"/>
  <c r="Z2" i="6"/>
  <c r="Y2" i="6"/>
  <c r="X2" i="6"/>
  <c r="W2" i="6"/>
  <c r="V2" i="6"/>
  <c r="U2" i="6"/>
  <c r="T2" i="6"/>
  <c r="S2" i="6"/>
  <c r="R2" i="6"/>
  <c r="Q2" i="6"/>
  <c r="P2" i="6"/>
  <c r="O2" i="6"/>
  <c r="N2" i="6"/>
  <c r="BR4" i="6" s="1"/>
  <c r="D69" i="4" s="1"/>
  <c r="M2" i="6"/>
  <c r="L2" i="6"/>
  <c r="BK4" i="6" s="1"/>
  <c r="D93" i="4" s="1"/>
  <c r="K2" i="6"/>
  <c r="BF4" i="6" s="1"/>
  <c r="D58" i="4" s="1"/>
  <c r="C58" i="4" s="1"/>
  <c r="J2" i="6"/>
  <c r="AK4" i="6" s="1"/>
  <c r="D36" i="4" s="1"/>
  <c r="I2" i="6"/>
  <c r="Q4" i="6" s="1"/>
  <c r="D5" i="4" s="1"/>
  <c r="H2" i="6"/>
  <c r="G2" i="6"/>
  <c r="F2" i="6"/>
  <c r="E2" i="6"/>
  <c r="D2" i="6"/>
  <c r="C2" i="6"/>
  <c r="B2" i="6"/>
  <c r="A2" i="6"/>
  <c r="CI4" i="6" l="1"/>
  <c r="AL4" i="6"/>
  <c r="D37" i="4" s="1"/>
  <c r="C37" i="4" s="1"/>
  <c r="C93" i="4"/>
  <c r="C36" i="4"/>
  <c r="C64" i="4"/>
  <c r="D84" i="4"/>
  <c r="C54" i="4"/>
  <c r="C34" i="4"/>
  <c r="C20" i="4"/>
  <c r="C65" i="4"/>
  <c r="D82" i="4"/>
  <c r="C71" i="4"/>
  <c r="C76" i="4"/>
  <c r="C22" i="4"/>
  <c r="C35" i="4"/>
  <c r="C43" i="4"/>
  <c r="C51" i="4"/>
  <c r="C60" i="4"/>
  <c r="C73" i="4"/>
  <c r="C52" i="4"/>
  <c r="C32" i="4"/>
  <c r="C39" i="4"/>
  <c r="C55" i="4"/>
  <c r="C50" i="4"/>
  <c r="C30" i="4"/>
  <c r="C56" i="4"/>
  <c r="C40" i="4"/>
  <c r="C5" i="4"/>
  <c r="C33" i="4"/>
  <c r="C49" i="4"/>
  <c r="C42" i="4"/>
  <c r="C44" i="4"/>
  <c r="C38" i="4"/>
  <c r="C70" i="4"/>
  <c r="C75" i="4"/>
  <c r="C21" i="4"/>
  <c r="C23" i="4"/>
  <c r="C27" i="4"/>
  <c r="C45" i="4"/>
  <c r="C53" i="4"/>
  <c r="D81" i="4"/>
  <c r="C46" i="4"/>
  <c r="C28" i="4"/>
  <c r="C48" i="4"/>
  <c r="C74" i="4"/>
  <c r="C79" i="4"/>
  <c r="C67" i="4"/>
  <c r="C24" i="4"/>
  <c r="C47" i="4"/>
  <c r="D83" i="4"/>
  <c r="C77" i="4"/>
  <c r="C66" i="4"/>
  <c r="C72" i="4"/>
  <c r="C25" i="4"/>
  <c r="C41" i="4"/>
  <c r="C69" i="4"/>
  <c r="GR4" i="6"/>
  <c r="N16" i="4" s="1"/>
  <c r="AB4" i="6"/>
  <c r="D26" i="4" s="1"/>
  <c r="C26" i="4" s="1"/>
  <c r="AG4" i="6"/>
  <c r="BG4" i="6"/>
  <c r="D59" i="4" s="1"/>
  <c r="C59" i="4" s="1"/>
  <c r="BL4" i="6"/>
  <c r="D94" i="4" s="1"/>
  <c r="CA4" i="6"/>
  <c r="D78" i="4" s="1"/>
  <c r="C78" i="4" s="1"/>
  <c r="CJ4" i="6"/>
  <c r="CS4" i="6"/>
  <c r="CW4" i="6"/>
  <c r="E24" i="4" s="1"/>
  <c r="DA4" i="6"/>
  <c r="F21" i="4" s="1"/>
  <c r="DE4" i="6"/>
  <c r="F25" i="4" s="1"/>
  <c r="DI4" i="6"/>
  <c r="G22" i="4" s="1"/>
  <c r="DM4" i="6"/>
  <c r="G26" i="4" s="1"/>
  <c r="DQ4" i="6"/>
  <c r="H23" i="4" s="1"/>
  <c r="DU4" i="6"/>
  <c r="DY4" i="6"/>
  <c r="I24" i="4" s="1"/>
  <c r="EC4" i="6"/>
  <c r="J21" i="4" s="1"/>
  <c r="EG4" i="6"/>
  <c r="J25" i="4" s="1"/>
  <c r="EK4" i="6"/>
  <c r="K22" i="4" s="1"/>
  <c r="EO4" i="6"/>
  <c r="K26" i="4" s="1"/>
  <c r="ES4" i="6"/>
  <c r="L23" i="4" s="1"/>
  <c r="EW4" i="6"/>
  <c r="FA4" i="6"/>
  <c r="M24" i="4" s="1"/>
  <c r="FE4" i="6"/>
  <c r="N21" i="4" s="1"/>
  <c r="FI4" i="6"/>
  <c r="N25" i="4" s="1"/>
  <c r="FM4" i="6"/>
  <c r="E15" i="4" s="1"/>
  <c r="FQ4" i="6"/>
  <c r="F15" i="4" s="1"/>
  <c r="FU4" i="6"/>
  <c r="G15" i="4" s="1"/>
  <c r="FY4" i="6"/>
  <c r="I13" i="4" s="1"/>
  <c r="GC4" i="6"/>
  <c r="K13" i="4" s="1"/>
  <c r="GG4" i="6"/>
  <c r="L13" i="4" s="1"/>
  <c r="GK4" i="6"/>
  <c r="M13" i="4" s="1"/>
  <c r="GO4" i="6"/>
  <c r="N13" i="4" s="1"/>
  <c r="P4" i="6"/>
  <c r="D4" i="4" s="1"/>
  <c r="BI4" i="6"/>
  <c r="D91" i="4" s="1"/>
  <c r="BM4" i="6"/>
  <c r="D95" i="4" s="1"/>
  <c r="C95" i="4" s="1"/>
  <c r="CC4" i="6"/>
  <c r="C86" i="4" s="1"/>
  <c r="CT4" i="6"/>
  <c r="E21" i="4" s="1"/>
  <c r="CX4" i="6"/>
  <c r="E25" i="4" s="1"/>
  <c r="DB4" i="6"/>
  <c r="F22" i="4" s="1"/>
  <c r="DF4" i="6"/>
  <c r="F26" i="4" s="1"/>
  <c r="DJ4" i="6"/>
  <c r="G23" i="4" s="1"/>
  <c r="DN4" i="6"/>
  <c r="DR4" i="6"/>
  <c r="H24" i="4" s="1"/>
  <c r="DV4" i="6"/>
  <c r="I21" i="4" s="1"/>
  <c r="DZ4" i="6"/>
  <c r="I25" i="4" s="1"/>
  <c r="ED4" i="6"/>
  <c r="J22" i="4" s="1"/>
  <c r="EH4" i="6"/>
  <c r="J26" i="4" s="1"/>
  <c r="EL4" i="6"/>
  <c r="K23" i="4" s="1"/>
  <c r="EP4" i="6"/>
  <c r="ET4" i="6"/>
  <c r="L24" i="4" s="1"/>
  <c r="EX4" i="6"/>
  <c r="M21" i="4" s="1"/>
  <c r="FB4" i="6"/>
  <c r="M25" i="4" s="1"/>
  <c r="FF4" i="6"/>
  <c r="N22" i="4" s="1"/>
  <c r="FJ4" i="6"/>
  <c r="N26" i="4" s="1"/>
  <c r="FN4" i="6"/>
  <c r="E16" i="4" s="1"/>
  <c r="FR4" i="6"/>
  <c r="F16" i="4" s="1"/>
  <c r="FV4" i="6"/>
  <c r="G16" i="4" s="1"/>
  <c r="FZ4" i="6"/>
  <c r="I14" i="4" s="1"/>
  <c r="GD4" i="6"/>
  <c r="K14" i="4" s="1"/>
  <c r="GH4" i="6"/>
  <c r="L14" i="4" s="1"/>
  <c r="GL4" i="6"/>
  <c r="M14" i="4" s="1"/>
  <c r="GP4" i="6"/>
  <c r="N14" i="4" s="1"/>
  <c r="BE4" i="6"/>
  <c r="D61" i="4" s="1"/>
  <c r="C61" i="4" s="1"/>
  <c r="BJ4" i="6"/>
  <c r="D92" i="4" s="1"/>
  <c r="BN4" i="6"/>
  <c r="D96" i="4" s="1"/>
  <c r="C96" i="4" s="1"/>
  <c r="CD4" i="6"/>
  <c r="CP4" i="6"/>
  <c r="C101" i="4" s="1"/>
  <c r="CU4" i="6"/>
  <c r="E22" i="4" s="1"/>
  <c r="CY4" i="6"/>
  <c r="E26" i="4" s="1"/>
  <c r="DC4" i="6"/>
  <c r="F23" i="4" s="1"/>
  <c r="DG4" i="6"/>
  <c r="DK4" i="6"/>
  <c r="G24" i="4" s="1"/>
  <c r="DO4" i="6"/>
  <c r="H21" i="4" s="1"/>
  <c r="DS4" i="6"/>
  <c r="H25" i="4" s="1"/>
  <c r="DW4" i="6"/>
  <c r="I22" i="4" s="1"/>
  <c r="EA4" i="6"/>
  <c r="I26" i="4" s="1"/>
  <c r="EE4" i="6"/>
  <c r="J23" i="4" s="1"/>
  <c r="EI4" i="6"/>
  <c r="EM4" i="6"/>
  <c r="K24" i="4" s="1"/>
  <c r="EQ4" i="6"/>
  <c r="L21" i="4" s="1"/>
  <c r="EU4" i="6"/>
  <c r="L25" i="4" s="1"/>
  <c r="EY4" i="6"/>
  <c r="M22" i="4" s="1"/>
  <c r="FC4" i="6"/>
  <c r="M26" i="4" s="1"/>
  <c r="FG4" i="6"/>
  <c r="N23" i="4" s="1"/>
  <c r="FK4" i="6"/>
  <c r="E13" i="4" s="1"/>
  <c r="FO4" i="6"/>
  <c r="F13" i="4" s="1"/>
  <c r="FS4" i="6"/>
  <c r="G13" i="4" s="1"/>
  <c r="FW4" i="6"/>
  <c r="H13" i="4" s="1"/>
  <c r="GA4" i="6"/>
  <c r="J13" i="4" s="1"/>
  <c r="GE4" i="6"/>
  <c r="K15" i="4" s="1"/>
  <c r="GI4" i="6"/>
  <c r="L15" i="4" s="1"/>
  <c r="GM4" i="6"/>
  <c r="M15" i="4" s="1"/>
  <c r="GQ4" i="6"/>
  <c r="N15" i="4" s="1"/>
  <c r="AF4" i="6"/>
  <c r="D31" i="4" s="1"/>
  <c r="C31" i="4" s="1"/>
  <c r="CV4" i="6"/>
  <c r="E23" i="4" s="1"/>
  <c r="CZ4" i="6"/>
  <c r="DD4" i="6"/>
  <c r="F24" i="4" s="1"/>
  <c r="DH4" i="6"/>
  <c r="G21" i="4" s="1"/>
  <c r="DL4" i="6"/>
  <c r="G25" i="4" s="1"/>
  <c r="DP4" i="6"/>
  <c r="H22" i="4" s="1"/>
  <c r="DT4" i="6"/>
  <c r="H26" i="4" s="1"/>
  <c r="DX4" i="6"/>
  <c r="I23" i="4" s="1"/>
  <c r="EB4" i="6"/>
  <c r="EF4" i="6"/>
  <c r="J24" i="4" s="1"/>
  <c r="EJ4" i="6"/>
  <c r="K21" i="4" s="1"/>
  <c r="EN4" i="6"/>
  <c r="K25" i="4" s="1"/>
  <c r="ER4" i="6"/>
  <c r="L22" i="4" s="1"/>
  <c r="EV4" i="6"/>
  <c r="L26" i="4" s="1"/>
  <c r="EZ4" i="6"/>
  <c r="M23" i="4" s="1"/>
  <c r="FD4" i="6"/>
  <c r="FH4" i="6"/>
  <c r="N24" i="4" s="1"/>
  <c r="FL4" i="6"/>
  <c r="E14" i="4" s="1"/>
  <c r="FP4" i="6"/>
  <c r="F14" i="4" s="1"/>
  <c r="FT4" i="6"/>
  <c r="G14" i="4" s="1"/>
  <c r="FX4" i="6"/>
  <c r="H14" i="4" s="1"/>
  <c r="GB4" i="6"/>
  <c r="J14" i="4" s="1"/>
  <c r="GF4" i="6"/>
  <c r="K16" i="4" s="1"/>
  <c r="GJ4" i="6"/>
  <c r="L16" i="4" s="1"/>
  <c r="GN4" i="6"/>
  <c r="M16" i="4" s="1"/>
  <c r="E96" i="4" l="1"/>
  <c r="E92" i="4"/>
  <c r="E93" i="4"/>
  <c r="E95" i="4"/>
  <c r="E94" i="4"/>
  <c r="E20" i="4"/>
  <c r="E28" i="4"/>
  <c r="F20" i="4"/>
  <c r="F28" i="4"/>
  <c r="C92" i="4"/>
  <c r="J28" i="4"/>
  <c r="J20" i="4"/>
  <c r="D63" i="4"/>
  <c r="C63" i="4" s="1"/>
  <c r="M28" i="4"/>
  <c r="M20" i="4"/>
  <c r="N28" i="4"/>
  <c r="N20" i="4"/>
  <c r="K20" i="4"/>
  <c r="K28" i="4"/>
  <c r="H20" i="4"/>
  <c r="H28" i="4"/>
  <c r="L28" i="4"/>
  <c r="I28" i="4"/>
  <c r="I20" i="4"/>
  <c r="L20" i="4"/>
  <c r="G28" i="4"/>
  <c r="G20" i="4"/>
  <c r="C94" i="4"/>
</calcChain>
</file>

<file path=xl/sharedStrings.xml><?xml version="1.0" encoding="utf-8"?>
<sst xmlns="http://schemas.openxmlformats.org/spreadsheetml/2006/main" count="717" uniqueCount="334">
  <si>
    <t>Total</t>
  </si>
  <si>
    <t>Transaction taxes</t>
  </si>
  <si>
    <t>Pooled funds</t>
  </si>
  <si>
    <t>Transaction costs</t>
  </si>
  <si>
    <t>Performance fees</t>
  </si>
  <si>
    <t>Sales</t>
  </si>
  <si>
    <t>Purchases</t>
  </si>
  <si>
    <t>End:</t>
  </si>
  <si>
    <t>Start:</t>
  </si>
  <si>
    <t>Period of report</t>
  </si>
  <si>
    <t>Indirect transaction costs</t>
  </si>
  <si>
    <t>Total transaction costs</t>
  </si>
  <si>
    <t>Net return</t>
  </si>
  <si>
    <t>Average value of client holding</t>
  </si>
  <si>
    <t>Total ongoing charges figure</t>
  </si>
  <si>
    <t>Value of stock on loan</t>
  </si>
  <si>
    <t>Currency of report</t>
  </si>
  <si>
    <t>Client name</t>
  </si>
  <si>
    <t>Portfolio issuer name</t>
  </si>
  <si>
    <t>Portfolio or share class name</t>
  </si>
  <si>
    <t>Less: anti-dilution offset</t>
  </si>
  <si>
    <t>Other explicit costs</t>
  </si>
  <si>
    <t>Transaction related services</t>
  </si>
  <si>
    <t>Explicit transaction costs</t>
  </si>
  <si>
    <t>Implicit transaction costs</t>
  </si>
  <si>
    <t>Listed equities</t>
  </si>
  <si>
    <t>Debt instruments</t>
  </si>
  <si>
    <t>Exchange traded derivatives</t>
  </si>
  <si>
    <t>OTC derivatives</t>
  </si>
  <si>
    <t>Other instruments</t>
  </si>
  <si>
    <t>Private markets</t>
  </si>
  <si>
    <t>Physical assets</t>
  </si>
  <si>
    <t>Administration</t>
  </si>
  <si>
    <t>Inflows</t>
  </si>
  <si>
    <t>Outflows</t>
  </si>
  <si>
    <t>Portfolio identifier</t>
  </si>
  <si>
    <t>Start asset value</t>
  </si>
  <si>
    <t>End asset value</t>
  </si>
  <si>
    <t>Broker commissions</t>
  </si>
  <si>
    <t>Performance fees paid through NAV</t>
  </si>
  <si>
    <t>Performance fees invoiced</t>
  </si>
  <si>
    <t>Carried interest charged</t>
  </si>
  <si>
    <t>Exit costs</t>
  </si>
  <si>
    <t>Total one-off costs</t>
  </si>
  <si>
    <t>Property management fees</t>
  </si>
  <si>
    <t>Property leasing costs</t>
  </si>
  <si>
    <t>Property maintenance and repairs</t>
  </si>
  <si>
    <t>Property insurance costs</t>
  </si>
  <si>
    <t>Property utilities and service charges</t>
  </si>
  <si>
    <t>Property valuation fees</t>
  </si>
  <si>
    <t>Property failed transaction costs</t>
  </si>
  <si>
    <t>Indirect property expenses</t>
  </si>
  <si>
    <t>Other property expenses</t>
  </si>
  <si>
    <t>Total incidental costs</t>
  </si>
  <si>
    <t>Performance information</t>
  </si>
  <si>
    <t>Gross return</t>
  </si>
  <si>
    <t>General notes</t>
  </si>
  <si>
    <t>Entry costs</t>
  </si>
  <si>
    <t>Stock borrowing fees</t>
  </si>
  <si>
    <t>Stock lending fees not retained (see below)</t>
  </si>
  <si>
    <t>Borrowing and arrangement fees</t>
  </si>
  <si>
    <t>Interest on borrowing</t>
  </si>
  <si>
    <t>Total lending and borrowing costs</t>
  </si>
  <si>
    <t>Total stock lending revenue</t>
  </si>
  <si>
    <t>Revenue retained by portfolio</t>
  </si>
  <si>
    <t>Revenue paid to custodian</t>
  </si>
  <si>
    <t>Revenue paid to lending agent</t>
  </si>
  <si>
    <t>Revenue paid to manager</t>
  </si>
  <si>
    <t>Client FX costs</t>
  </si>
  <si>
    <t>Payments for research (RPA) through NAV</t>
  </si>
  <si>
    <t>Indirect fees and charges</t>
  </si>
  <si>
    <t>Investment administration</t>
  </si>
  <si>
    <t>Custody / depositary fees</t>
  </si>
  <si>
    <t>Payments for research (RPA)</t>
  </si>
  <si>
    <t>Collateral management fees</t>
  </si>
  <si>
    <t>Facility fees e.g. prime brokerage</t>
  </si>
  <si>
    <t>Audit costs</t>
  </si>
  <si>
    <t>Legal and professional fees</t>
  </si>
  <si>
    <t>Engagement and voting fees</t>
  </si>
  <si>
    <t>Performance measurement</t>
  </si>
  <si>
    <t>Risk monitoring</t>
  </si>
  <si>
    <t>Tax advice and structuring costs</t>
  </si>
  <si>
    <t>Communication material</t>
  </si>
  <si>
    <t>Distribution costs</t>
  </si>
  <si>
    <t>Distribution, comms and client service</t>
  </si>
  <si>
    <t>Fund and investment management</t>
  </si>
  <si>
    <t>Invoiced fees (incl. VAT)</t>
  </si>
  <si>
    <t>Fees and charges paid through NAV</t>
  </si>
  <si>
    <t>Investment advisers fees paid through NAV</t>
  </si>
  <si>
    <t>Less: management fee rebates</t>
  </si>
  <si>
    <t>Other administration charges</t>
  </si>
  <si>
    <t>Other governance and compliance charges</t>
  </si>
  <si>
    <t>Other distribution charges</t>
  </si>
  <si>
    <t>Property void costs</t>
  </si>
  <si>
    <t>Cash instruments</t>
  </si>
  <si>
    <t>FX contracts</t>
  </si>
  <si>
    <t>ACCOUNT INFORMATION</t>
  </si>
  <si>
    <t>PORTFOLIO INVESTMENT ACTIVITY</t>
  </si>
  <si>
    <t>PORTFOLIO TRANSACTION COSTS</t>
  </si>
  <si>
    <t>ONGOING CHARGES</t>
  </si>
  <si>
    <t>INCIDENTAL COSTS</t>
  </si>
  <si>
    <t>PROPERTY EXPENSES</t>
  </si>
  <si>
    <t>LENDING AND BORROWING COSTS</t>
  </si>
  <si>
    <t>PERFORMANCE INFORMATION</t>
  </si>
  <si>
    <t>STOCK LENDING</t>
  </si>
  <si>
    <t>NOTES</t>
  </si>
  <si>
    <t>Governance, regulation and compliance</t>
  </si>
  <si>
    <t>Property expenses</t>
  </si>
  <si>
    <r>
      <t>ONE</t>
    </r>
    <r>
      <rPr>
        <b/>
        <sz val="14"/>
        <color theme="0"/>
        <rFont val="Helvetica"/>
        <family val="2"/>
      </rPr>
      <t>-</t>
    </r>
    <r>
      <rPr>
        <b/>
        <sz val="14"/>
        <color theme="0"/>
        <rFont val="Qanelas Soft DEMO ExtraBold"/>
      </rPr>
      <t>OFF COSTS</t>
    </r>
  </si>
  <si>
    <t>This document is an open-source tool which is free to download and use. The content has been carefully developed and tested with industry experts, but it does not constitute advice. The CTI accepts no liability for the document or its contents.</t>
  </si>
  <si>
    <t>00010_CTI_Portfolio_Identifying_Data</t>
  </si>
  <si>
    <t>00020_CTI_Type_Of_Identification_Code_For_The_Fund_Share_Or_Portfolio</t>
  </si>
  <si>
    <t>00030_CTI_Portfolio_Name</t>
  </si>
  <si>
    <t>00040_CTI_Portfolio_Issuer_Name</t>
  </si>
  <si>
    <t>00050_CTI_Start_Of_Period</t>
  </si>
  <si>
    <t>00060_CTI_End_Of_Period</t>
  </si>
  <si>
    <t>00070_CTI_Currency_Of_Report</t>
  </si>
  <si>
    <t>00080_CTI_Fund_Or_Mandate</t>
  </si>
  <si>
    <t>00090_CTI_Client_Only_Report</t>
  </si>
  <si>
    <t>00100_CTI_Underlying_Investment_Vehicles_Used</t>
  </si>
  <si>
    <t>00110_CTI_Performance_Fee_Applicable</t>
  </si>
  <si>
    <t>00120_CTI_Securities_Lending_Applicable</t>
  </si>
  <si>
    <t>00130_CTI_Securities_Lending_Agent_Name</t>
  </si>
  <si>
    <t>00140_CTI_Direct_Property_Exposure</t>
  </si>
  <si>
    <t>00150_CTI_Asset_Class_Breakdown_Provided</t>
  </si>
  <si>
    <t>02010_CTI_Client_Name</t>
  </si>
  <si>
    <t>02020_CTI_Client_Average_Value</t>
  </si>
  <si>
    <t>02030_CTI_Entry_Costs</t>
  </si>
  <si>
    <t>02040_CTI_Exit_Costs</t>
  </si>
  <si>
    <t>02050_CTI_Client_FX_Costs</t>
  </si>
  <si>
    <t>03010_CTI_Total_Transaction_Costs</t>
  </si>
  <si>
    <t>03020_CTI_Total_Explicit_Costs</t>
  </si>
  <si>
    <t>03030_CTI_Explicit_Transaction_Taxes</t>
  </si>
  <si>
    <t>03040_CTI_Explicit_Broker_Commission_And_Exchange_Fees</t>
  </si>
  <si>
    <t>03050_CTI_Explicit_Transaction_Related_Services</t>
  </si>
  <si>
    <t>03060_CTI_Explicit_Other_Charges</t>
  </si>
  <si>
    <t>03070_CTI_Implicit_Costs</t>
  </si>
  <si>
    <t>03080_CTI_Indirect_Transaction_Costs</t>
  </si>
  <si>
    <t>03090_CTI_Anti_Dilution_Offset</t>
  </si>
  <si>
    <t>04010_CTI_Ongoing_Charges</t>
  </si>
  <si>
    <t>04100_CTI_Fund_And_Management_Charges</t>
  </si>
  <si>
    <t>04110_CTI_Invoiced_Fees</t>
  </si>
  <si>
    <t>04120_CTI_Fees_And_Charges_From_NAV</t>
  </si>
  <si>
    <t>04130_CTI_Investment_Advisors_Fees_From_NAV</t>
  </si>
  <si>
    <t>04140_CTI_Research_Payments_From_NAV</t>
  </si>
  <si>
    <t>04150_CTI_Management_Fee_Rebates</t>
  </si>
  <si>
    <t>04160_CTI_Indirect_Fees_And_Charges</t>
  </si>
  <si>
    <t>04200_CTI_Administration_Charges</t>
  </si>
  <si>
    <t>04210_CTI_Investment_Administration_Fees</t>
  </si>
  <si>
    <t>04220_CTI_Custody_And_Depositary_Fees</t>
  </si>
  <si>
    <t>04230_CTI_Research_Payments</t>
  </si>
  <si>
    <t>04240_CTI_Collateral_Management_Fees</t>
  </si>
  <si>
    <t>04300_CTI_Governance_Regulation_Compliance_Charges</t>
  </si>
  <si>
    <t>04310_CTI_Audit_Costs</t>
  </si>
  <si>
    <t>04320_CTI_Legal_And_Professional_Fees</t>
  </si>
  <si>
    <t>04330_CTI_Engagement_And_Voting_Fees</t>
  </si>
  <si>
    <t>04340_CTI_Performance_Measurement</t>
  </si>
  <si>
    <t>04350_CTI_Risk_Monitoring</t>
  </si>
  <si>
    <t>04360_CTI_Tax_Advice_And_Structuring_Costs</t>
  </si>
  <si>
    <t>04400_CTI_Distribution_Communication_Client_Service_Charges</t>
  </si>
  <si>
    <t>04410_CTI_Distribution_Costs</t>
  </si>
  <si>
    <t>04420_CTI_Communication_Material</t>
  </si>
  <si>
    <t>04490_CTI_Other_Distribution_Communication_Client_Service_Charges</t>
  </si>
  <si>
    <t>05010_CTI_Incidental_Costs</t>
  </si>
  <si>
    <t>05020_CTI_Performance_Fees_Invoiced</t>
  </si>
  <si>
    <t>05030_CTI_Performance_Fees_From_NAV</t>
  </si>
  <si>
    <t>06010_CTI_Lending_And_Borrowing_Costs</t>
  </si>
  <si>
    <t>06020_CTI_Securities_Lending_Value_On_Loan</t>
  </si>
  <si>
    <t>06030_CTI_Gross_Securities_Lending_Revenue</t>
  </si>
  <si>
    <t>06040_CTI_Securities_Lending_Revenue_Portfolio_Share</t>
  </si>
  <si>
    <t>06050_CTI_Securities_Lending_Fees_Custodian_Share</t>
  </si>
  <si>
    <t>06060_CTI_Securities_Lending_Fees_Manager_Share</t>
  </si>
  <si>
    <t>06070_CTI_Securities_Lending_Fees_Agent_Share</t>
  </si>
  <si>
    <t>06080_CTI_Securities_Borrowing_Fees</t>
  </si>
  <si>
    <t>06100_CTI_Interest_On_Borrowing</t>
  </si>
  <si>
    <t>06110_CTI_Borrowing_And_Arrangement_Fees</t>
  </si>
  <si>
    <t>07010_CTI_Property_Expenses</t>
  </si>
  <si>
    <t>07020_CTI_Property_Management_Fees</t>
  </si>
  <si>
    <t>07030_CTI_Property_Leasing_Costs</t>
  </si>
  <si>
    <t>07040_CTI_Property_Maintenance_And_Repairs</t>
  </si>
  <si>
    <t>07050_CTI_Property_Utilities_And_Service_Charges</t>
  </si>
  <si>
    <t>07060_CTI_Property_Void_Costs</t>
  </si>
  <si>
    <t>07070_CTI_Property_Insurance_Costs</t>
  </si>
  <si>
    <t>07080_CTI_Property_Valuation_Fees</t>
  </si>
  <si>
    <t>07090_CTI_Property_Failed_Transaction_Costs</t>
  </si>
  <si>
    <t>07100_CTI_Indirect_Property_Expenses</t>
  </si>
  <si>
    <t>07110_CTI_Other_Property_Expenses</t>
  </si>
  <si>
    <t>08010_CTI_Gross_Return</t>
  </si>
  <si>
    <t>08020_CTI_Net_Return</t>
  </si>
  <si>
    <t>08110_CTI_Start_Asset_Value</t>
  </si>
  <si>
    <t>08120_CTI_End_Asset_Value</t>
  </si>
  <si>
    <t>08130_CTI_Portfolio_Purchases</t>
  </si>
  <si>
    <t>08140_CTI_Portfolio_Sales</t>
  </si>
  <si>
    <t>08150_CTI_Fund_Inflows</t>
  </si>
  <si>
    <t>08160_CTI_Fund_Outflows</t>
  </si>
  <si>
    <t>08210_CTI_LDI_PV01_Net_Traded</t>
  </si>
  <si>
    <t>08220_CTI_LDI_IE01_Net_Traded</t>
  </si>
  <si>
    <t>08230_CTI_LDI_PV01_Transaction_Cost</t>
  </si>
  <si>
    <t>08240_CTI_LDI_IE01_Transaction_Cost</t>
  </si>
  <si>
    <t>09010_CTI_Transaction_Costs_Methodology</t>
  </si>
  <si>
    <t>09020_CTI_Incidental_Costs_Methodology</t>
  </si>
  <si>
    <t>09030_CTI_Return_Methodology</t>
  </si>
  <si>
    <t>09040_CTI_Additional_Notes</t>
  </si>
  <si>
    <t>10000_CTI_Equities_Used</t>
  </si>
  <si>
    <t>10030_CTI_Explicit_Transaction_Taxes_Equities</t>
  </si>
  <si>
    <t>10040_CTI_Explicit_Broker_Commission_And_Exchange_Fees_Equities</t>
  </si>
  <si>
    <t>10050_CTI_Explicit_Transaction_Related_Services_Equities</t>
  </si>
  <si>
    <t>10060_CTI_Explicit_Other_Charges_Equities</t>
  </si>
  <si>
    <t>10070_CTI_Implicit_Costs_Equities</t>
  </si>
  <si>
    <t>10080_CTI_Indirect_Transaction_Costs_Equities</t>
  </si>
  <si>
    <t>10100_CTI_Bonds_Used</t>
  </si>
  <si>
    <t>10130_CTI_Explicit_Transaction_Taxes_Bonds</t>
  </si>
  <si>
    <t>10140_CTI_Explicit_Broker_Commission_And_Exchange_Fees_Bonds</t>
  </si>
  <si>
    <t>10150_CTI_Explicit_Transaction_Related_Services_Bonds</t>
  </si>
  <si>
    <t>10160_CTI_Explicit_Other_Charges_Bonds</t>
  </si>
  <si>
    <t>10170_CTI_Implicit_Costs_Bonds</t>
  </si>
  <si>
    <t>10180_CTI_Indirect_Transaction_Costs_Bonds</t>
  </si>
  <si>
    <t>10200_CTI_Pooled_Vehicle_Used</t>
  </si>
  <si>
    <t>10230_CTI_Explicit_Transaction_Taxes_Pooled</t>
  </si>
  <si>
    <t>10240_CTI_Explicit_Broker_Commission_And_Exchange_Fees_Pooled</t>
  </si>
  <si>
    <t>10250_CTI_Explicit_Transaction_Related_Services_Pooled</t>
  </si>
  <si>
    <t>10260_CTI_Explicit_Other_Charges_Pooled</t>
  </si>
  <si>
    <t>10270_CTI_Implicit_Costs_Pooled</t>
  </si>
  <si>
    <t>10280_CTI_Indirect_Transaction_Costs_Pooled</t>
  </si>
  <si>
    <t>10300_CTI_ETD_Used</t>
  </si>
  <si>
    <t>10330_CTI_Explicit_Transaction_Taxes_ETD</t>
  </si>
  <si>
    <t>10340_CTI_Explicit_Broker_Commission_And_Exchange_Fees_ETD</t>
  </si>
  <si>
    <t>10350_CTI_Explicit_Transaction_Related_Services_ETD</t>
  </si>
  <si>
    <t>10360_CTI_Explicit_Other_Charges_ETD</t>
  </si>
  <si>
    <t>10370_CTI_Implicit_Costs_ETD</t>
  </si>
  <si>
    <t>10380_CTI_Indirect_Transaction_Costs_ETD</t>
  </si>
  <si>
    <t>10400_CTI_OTCD_Used</t>
  </si>
  <si>
    <t>10430_CTI_Explicit_Transaction_Taxes_OTCD</t>
  </si>
  <si>
    <t>10440_CTI_Explicit_Broker_Commission_And_Exchange_Fees_OTCD</t>
  </si>
  <si>
    <t>10450_CTI_Explicit_Transaction_Related_Services_OTCD</t>
  </si>
  <si>
    <t>10460_CTI_Explicit_Other_Charges_OTCD</t>
  </si>
  <si>
    <t>10470_CTI_Implicit_Costs_OTCD</t>
  </si>
  <si>
    <t>10480_CTI_Indirect_Transaction_Costs_OTCD</t>
  </si>
  <si>
    <t>10500_CTI_FX_Used</t>
  </si>
  <si>
    <t>10530_CTI_Explicit_Transaction_Taxes_FX</t>
  </si>
  <si>
    <t>10540_CTI_Explicit_Broker_Commission_And_Exchange_Fees_FX</t>
  </si>
  <si>
    <t>10550_CTI_Explicit_Transaction_Related_Services_FX</t>
  </si>
  <si>
    <t>10560_CTI_Explicit_Other_Charges_FX</t>
  </si>
  <si>
    <t>10570_CTI_Implicit_Costs_FX</t>
  </si>
  <si>
    <t>10580_CTI_Indirect_Transaction_Costs_FX</t>
  </si>
  <si>
    <t>10600_CTI_MMI_Used</t>
  </si>
  <si>
    <t>10630_CTI_Explicit_Transaction_Taxes_MMI</t>
  </si>
  <si>
    <t>10640_CTI_Explicit_Broker_Commission_And_Exchange_Fees_MMI</t>
  </si>
  <si>
    <t>10650_CTI_Explicit_Transaction_Related_Services_MMI</t>
  </si>
  <si>
    <t>10660_CTI_Explicit_Other_Charges_MMI</t>
  </si>
  <si>
    <t>10670_CTI_Implicit_Costs_MMI</t>
  </si>
  <si>
    <t>10680_CTI_Indirect_Transaction_Costs_MMI</t>
  </si>
  <si>
    <t>10700_CTI_Physical_Assets_Used</t>
  </si>
  <si>
    <t>10730_CTI_Explicit_Transaction_Taxes_Physical</t>
  </si>
  <si>
    <t>10740_CTI_Explicit_Broker_Commission_And_Exchange_Fees_Physical</t>
  </si>
  <si>
    <t>10750_CTI_Explicit_Transaction_Related_Services_Physical</t>
  </si>
  <si>
    <t>10760_CTI_Explicit_Other_Charges_Physical</t>
  </si>
  <si>
    <t>10770_CTI_Implicit_Costs_Physical</t>
  </si>
  <si>
    <t>10780_CTI_Indirect_Transaction_Costs_Physical</t>
  </si>
  <si>
    <t>10830_CTI_Explicit_Transaction_Taxes_Private</t>
  </si>
  <si>
    <t>10840_CTI_Explicit_Broker_Commission_And_Exchange_Fees_Private</t>
  </si>
  <si>
    <t>10850_CTI_Explicit_Transaction_Related_Services_Private</t>
  </si>
  <si>
    <t>10860_CTI_Explicit_Other_Charges_Private</t>
  </si>
  <si>
    <t>10870_CTI_Implicit_Costs_Private</t>
  </si>
  <si>
    <t>10880_CTI_Indirect_Transaction_Costs_Private</t>
  </si>
  <si>
    <t>10900_CTI_Other_Assets_Used</t>
  </si>
  <si>
    <t>10930_CTI_Explicit_Transaction_Taxes_Other</t>
  </si>
  <si>
    <t>10940_CTI_Explicit_Broker_Commission_And_Exchange_Fees_Other</t>
  </si>
  <si>
    <t>10950_CTI_Explicit_Transaction_Related_Services_Other</t>
  </si>
  <si>
    <t>10960_CTI_Explicit_Other_Charges_Other</t>
  </si>
  <si>
    <t>10970_CTI_Implicit_Costs_Other</t>
  </si>
  <si>
    <t>10980_CTI_Indirect_Transaction_Costs_Other</t>
  </si>
  <si>
    <t>12010_CTI_Start_Asset_Value_Equities</t>
  </si>
  <si>
    <t>12020_CTI_End_Asset_Value_Equities</t>
  </si>
  <si>
    <t>12030_CTI_Purchases_Equities</t>
  </si>
  <si>
    <t>12040_CTI_Sales_Equities</t>
  </si>
  <si>
    <t>12110_CTI_Start_Asset_Value_Bonds</t>
  </si>
  <si>
    <t>12120_CTI_End_Asset_Value_Bonds</t>
  </si>
  <si>
    <t>12130_CTI_Purchases_Bonds</t>
  </si>
  <si>
    <t>12140_CTI_Sales_Bonds</t>
  </si>
  <si>
    <t>12210_CTI_Start_Asset_Value_Pooled</t>
  </si>
  <si>
    <t>12220_CTI_End_Asset_Value_Pooled</t>
  </si>
  <si>
    <t>12230_CTI_Purchases_Pooled</t>
  </si>
  <si>
    <t>12240_CTI_Sales_Pooled</t>
  </si>
  <si>
    <t>12310_CTI_Start_Asset_Value_ETD</t>
  </si>
  <si>
    <t>12320_CTI_End_Asset_Value_ETD</t>
  </si>
  <si>
    <t>12410_CTI_Start_Asset_Value_OTCD</t>
  </si>
  <si>
    <t>12420_CTI_End_Asset_Value_OTCD</t>
  </si>
  <si>
    <t>12510_CTI_Start_Asset_Value_FX</t>
  </si>
  <si>
    <t>12520_CTI_End_Asset_Value_FX</t>
  </si>
  <si>
    <t>12610_CTI_Start_Asset_Value_MMI</t>
  </si>
  <si>
    <t>12620_CTI_End_Asset_Value_MMI</t>
  </si>
  <si>
    <t>12630_CTI_Purchases_MMI</t>
  </si>
  <si>
    <t>12640_CTI_Sales_MMI</t>
  </si>
  <si>
    <t>12710_CTI_Start_Asset_Value_Physical</t>
  </si>
  <si>
    <t>12720_CTI_End_Asset_Value_Physical</t>
  </si>
  <si>
    <t>12730_CTI_Purchases_Physical</t>
  </si>
  <si>
    <t>12740_CTI_Sales_Physical</t>
  </si>
  <si>
    <t>12810_CTI_Start_Asset_Value_Private</t>
  </si>
  <si>
    <t>12820_CTI_End_Asset_Value_Private</t>
  </si>
  <si>
    <t>12830_CTI_Purchases_Private</t>
  </si>
  <si>
    <t>12840_CTI_Sales_Private</t>
  </si>
  <si>
    <t>12910_CTI_Start_Asset_Value_Other</t>
  </si>
  <si>
    <t>12920_CTI_End_Asset_Value_Other</t>
  </si>
  <si>
    <t>12930_CTI_Purchases_Other</t>
  </si>
  <si>
    <t>12940_CTI_Sales_Other</t>
  </si>
  <si>
    <t>GB000AAA0A0A</t>
  </si>
  <si>
    <t>XYZ EQUITY FUND A ACC</t>
  </si>
  <si>
    <t>XYZ MANAGERS</t>
  </si>
  <si>
    <t>2017-04-06</t>
  </si>
  <si>
    <t>2018-04-05</t>
  </si>
  <si>
    <t>GBP</t>
  </si>
  <si>
    <t>N</t>
  </si>
  <si>
    <t>Information on returns</t>
  </si>
  <si>
    <t>Y</t>
  </si>
  <si>
    <t>M</t>
  </si>
  <si>
    <t>C</t>
  </si>
  <si>
    <t>Machine readable data in XLS format can be loaded into row 2 of the data sheet.</t>
  </si>
  <si>
    <t>Spreadsheet will validate that mandatory fields are present and populate the account template.</t>
  </si>
  <si>
    <t>In the case of a generic fund report, the client name and client holding fields may be input in the account template.</t>
  </si>
  <si>
    <r>
      <t xml:space="preserve">MAIN ACCOUNT TEMPLATE V.1.0 - DATA LOADER </t>
    </r>
    <r>
      <rPr>
        <b/>
        <i/>
        <sz val="22"/>
        <color rgb="FFD81668"/>
        <rFont val="Qanelas Soft DEMO ExtraBold"/>
      </rPr>
      <t>- BETA VERSION</t>
    </r>
  </si>
  <si>
    <t>Spreadsheet will grey out cells that are not relevant to the fund or mandate in question.</t>
  </si>
  <si>
    <t>SPREADSHEET DEVELOPMENT ARISING FROM BETA TEST FEEDBACK</t>
  </si>
  <si>
    <t>Date</t>
  </si>
  <si>
    <t>Issue</t>
  </si>
  <si>
    <t>Solution</t>
  </si>
  <si>
    <t>04250_CTI_Facility_Fees</t>
  </si>
  <si>
    <t>04290_CTI_Other_Administration_Charges</t>
  </si>
  <si>
    <t>04390_CTI_Other_Governance_Regulation_Compliance_Charges</t>
  </si>
  <si>
    <t>10800_CTI_Private_Assets_Used</t>
  </si>
  <si>
    <t>Spaces removed from fields 04250, 04290, 04390 and 10800 in in first row of "Data sheet" and "Data validation" tabs.</t>
  </si>
  <si>
    <t>Corrigenda issued to Insititutional Cost Template CT to remove spaces from names of data items.</t>
  </si>
  <si>
    <t>Conditionality testing of the CTI field 04200 does not report any “Missing Data” message where one of the fields 04210 to 04290 exist (is not blank) and 04200 is blank. Likewise if 04200 exists (is not blank) and 04210 to 04290 are all blank no “Missing Data” message appears on the template. Equivalent issues arising in relation to fields 04300 and 04400.</t>
  </si>
  <si>
    <t>If 04200 exists (is not blank) then all 04210 to 04290 are allowed to be blank because the further breakdown is optional. Where one of the fields 04210 to 04290 exist (is not blank) then 04200 should not be blank and there ought to be a warning message. The same logic will apply to fields 04300 and 04400 and their sub-analysis. Amendments made on 21/02/2020 to give "Missing Data" message when there ought to be a warning.</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</si>
</sst>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
    <numFmt numFmtId="165" formatCode="[$-809]dd\ mmmm\ yyyy;@"/>
    <numFmt numFmtId="166" formatCode="0.0000%"/>
    <numFmt numFmtId="167" formatCode="0.000000"/>
  </numFmts>
  <fonts count="18">
    <font>
      <sz val="11"/>
      <color theme="1"/>
      <name val="Calibri"/>
      <family val="2"/>
      <scheme val="minor"/>
    </font>
    <font>
      <sz val="11"/>
      <color theme="1"/>
      <name val="Calibri"/>
      <family val="2"/>
      <scheme val="minor"/>
    </font>
    <font>
      <sz val="11"/>
      <name val="Calibri"/>
      <family val="2"/>
      <scheme val="minor"/>
    </font>
    <font>
      <i/>
      <sz val="11"/>
      <color theme="1"/>
      <name val="Calibri"/>
      <family val="2"/>
      <scheme val="minor"/>
    </font>
    <font>
      <sz val="11"/>
      <color rgb="FFC00000"/>
      <name val="Calibri"/>
      <family val="2"/>
      <scheme val="minor"/>
    </font>
    <font>
      <b/>
      <sz val="22"/>
      <color rgb="FFD81668"/>
      <name val="Qanelas Soft DEMO ExtraBold"/>
    </font>
    <font>
      <b/>
      <sz val="11"/>
      <color theme="1"/>
      <name val="Georgia"/>
      <family val="1"/>
    </font>
    <font>
      <sz val="11"/>
      <color theme="1"/>
      <name val="Georgia"/>
      <family val="1"/>
    </font>
    <font>
      <b/>
      <sz val="11"/>
      <name val="Georgia"/>
      <family val="1"/>
    </font>
    <font>
      <b/>
      <sz val="11"/>
      <color theme="0"/>
      <name val="Calibri"/>
      <family val="2"/>
      <scheme val="minor"/>
    </font>
    <font>
      <sz val="11"/>
      <color theme="0"/>
      <name val="Calibri"/>
      <family val="2"/>
      <scheme val="minor"/>
    </font>
    <font>
      <sz val="11"/>
      <name val="Georgia"/>
      <family val="1"/>
    </font>
    <font>
      <b/>
      <sz val="14"/>
      <color theme="0"/>
      <name val="Qanelas Soft DEMO ExtraBold"/>
    </font>
    <font>
      <b/>
      <sz val="11"/>
      <color theme="0"/>
      <name val="Qanelas Soft DEMO ExtraBold"/>
    </font>
    <font>
      <b/>
      <sz val="14"/>
      <color theme="0"/>
      <name val="Helvetica"/>
      <family val="2"/>
    </font>
    <font>
      <b/>
      <sz val="11"/>
      <color theme="1"/>
      <name val="Calibri"/>
      <family val="2"/>
      <scheme val="minor"/>
    </font>
    <font>
      <b/>
      <i/>
      <sz val="22"/>
      <color rgb="FFD81668"/>
      <name val="Qanelas Soft DEMO ExtraBold"/>
    </font>
    <font>
      <b/>
      <sz val="22"/>
      <color rgb="FFD81668"/>
      <name val="Arial"/>
      <family val="2"/>
    </font>
  </fonts>
  <fills count="8">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rgb="FFD81668"/>
        <bgColor indexed="64"/>
      </patternFill>
    </fill>
    <fill>
      <patternFill patternType="solid">
        <fgColor rgb="FFEBEBEB"/>
        <bgColor indexed="64"/>
      </patternFill>
    </fill>
    <fill>
      <patternFill patternType="solid">
        <fgColor rgb="FF9E9F9E"/>
        <bgColor indexed="64"/>
      </patternFill>
    </fill>
    <fill>
      <patternFill patternType="solid">
        <fgColor theme="2" tint="-9.9978637043366805E-2"/>
        <bgColor indexed="64"/>
      </patternFill>
    </fill>
  </fills>
  <borders count="31">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top style="thin">
        <color theme="0" tint="-0.14996795556505021"/>
      </top>
      <bottom style="thin">
        <color theme="0" tint="-0.14996795556505021"/>
      </bottom>
      <diagonal/>
    </border>
    <border>
      <left/>
      <right/>
      <top/>
      <bottom style="thin">
        <color theme="0" tint="-0.14996795556505021"/>
      </bottom>
      <diagonal/>
    </border>
    <border>
      <left style="thin">
        <color theme="0" tint="-0.14996795556505021"/>
      </left>
      <right style="thin">
        <color theme="0" tint="-0.14996795556505021"/>
      </right>
      <top style="thin">
        <color theme="0" tint="-0.14996795556505021"/>
      </top>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bottom style="thin">
        <color theme="0" tint="-0.14996795556505021"/>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top style="thin">
        <color theme="0" tint="-0.14996795556505021"/>
      </top>
      <bottom style="thin">
        <color theme="0" tint="-0.14993743705557422"/>
      </bottom>
      <diagonal/>
    </border>
    <border>
      <left/>
      <right/>
      <top style="thin">
        <color theme="0" tint="-0.14996795556505021"/>
      </top>
      <bottom/>
      <diagonal/>
    </border>
    <border>
      <left style="thin">
        <color theme="0" tint="-0.14993743705557422"/>
      </left>
      <right style="thin">
        <color theme="0" tint="-0.14993743705557422"/>
      </right>
      <top style="thin">
        <color theme="0" tint="-0.14996795556505021"/>
      </top>
      <bottom style="thin">
        <color theme="0" tint="-0.14993743705557422"/>
      </bottom>
      <diagonal/>
    </border>
    <border>
      <left style="thin">
        <color theme="0" tint="-0.14993743705557422"/>
      </left>
      <right style="thin">
        <color theme="0" tint="-0.14993743705557422"/>
      </right>
      <top style="thin">
        <color theme="0" tint="-0.14993743705557422"/>
      </top>
      <bottom style="thin">
        <color theme="0" tint="-0.14993743705557422"/>
      </bottom>
      <diagonal/>
    </border>
    <border>
      <left style="thin">
        <color theme="0" tint="-0.14993743705557422"/>
      </left>
      <right style="thin">
        <color theme="0" tint="-0.14993743705557422"/>
      </right>
      <top style="thin">
        <color indexed="64"/>
      </top>
      <bottom style="double">
        <color indexed="64"/>
      </bottom>
      <diagonal/>
    </border>
    <border>
      <left style="thin">
        <color theme="0" tint="-0.14996795556505021"/>
      </left>
      <right style="thin">
        <color theme="0" tint="-0.14996795556505021"/>
      </right>
      <top style="thin">
        <color indexed="64"/>
      </top>
      <bottom style="double">
        <color indexed="64"/>
      </bottom>
      <diagonal/>
    </border>
    <border>
      <left/>
      <right/>
      <top style="thin">
        <color theme="0" tint="-0.14996795556505021"/>
      </top>
      <bottom style="double">
        <color indexed="64"/>
      </bottom>
      <diagonal/>
    </border>
    <border>
      <left style="thin">
        <color theme="0" tint="-0.14993743705557422"/>
      </left>
      <right style="thin">
        <color theme="0" tint="-0.14993743705557422"/>
      </right>
      <top style="thin">
        <color theme="0" tint="-0.14993743705557422"/>
      </top>
      <bottom style="thin">
        <color theme="0" tint="-0.14990691854609822"/>
      </bottom>
      <diagonal/>
    </border>
    <border>
      <left style="thin">
        <color theme="0" tint="-0.14993743705557422"/>
      </left>
      <right style="thin">
        <color theme="0" tint="-0.14993743705557422"/>
      </right>
      <top style="thin">
        <color theme="0" tint="-0.14996795556505021"/>
      </top>
      <bottom style="thin">
        <color theme="0" tint="-0.14996795556505021"/>
      </bottom>
      <diagonal/>
    </border>
    <border>
      <left style="thin">
        <color theme="0" tint="-0.14993743705557422"/>
      </left>
      <right style="thin">
        <color theme="0" tint="-0.14993743705557422"/>
      </right>
      <top style="thin">
        <color theme="0" tint="-0.14996795556505021"/>
      </top>
      <bottom style="thin">
        <color indexed="64"/>
      </bottom>
      <diagonal/>
    </border>
    <border>
      <left/>
      <right/>
      <top style="thin">
        <color theme="0" tint="-0.14993743705557422"/>
      </top>
      <bottom/>
      <diagonal/>
    </border>
    <border>
      <left style="thin">
        <color theme="0" tint="-0.14993743705557422"/>
      </left>
      <right style="thin">
        <color theme="0" tint="-0.14993743705557422"/>
      </right>
      <top style="thin">
        <color theme="0" tint="-0.14996795556505021"/>
      </top>
      <bottom/>
      <diagonal/>
    </border>
    <border>
      <left style="thin">
        <color theme="0" tint="-0.14996795556505021"/>
      </left>
      <right style="thin">
        <color theme="0" tint="-0.14993743705557422"/>
      </right>
      <top style="thin">
        <color indexed="64"/>
      </top>
      <bottom style="double">
        <color indexed="64"/>
      </bottom>
      <diagonal/>
    </border>
    <border>
      <left style="thin">
        <color theme="0" tint="-0.14993743705557422"/>
      </left>
      <right style="thin">
        <color theme="0" tint="-0.14993743705557422"/>
      </right>
      <top style="thin">
        <color theme="0" tint="-0.14993743705557422"/>
      </top>
      <bottom/>
      <diagonal/>
    </border>
    <border>
      <left style="thin">
        <color theme="0" tint="-0.14993743705557422"/>
      </left>
      <right style="thin">
        <color theme="0" tint="-0.14996795556505021"/>
      </right>
      <top style="thin">
        <color indexed="64"/>
      </top>
      <bottom style="double">
        <color indexed="64"/>
      </bottom>
      <diagonal/>
    </border>
    <border>
      <left style="thin">
        <color theme="0" tint="-0.14993743705557422"/>
      </left>
      <right style="thin">
        <color theme="0" tint="-0.14993743705557422"/>
      </right>
      <top style="thin">
        <color theme="0" tint="-0.14993743705557422"/>
      </top>
      <bottom style="thin">
        <color indexed="64"/>
      </bottom>
      <diagonal/>
    </border>
    <border>
      <left style="thin">
        <color theme="0" tint="-0.14996795556505021"/>
      </left>
      <right/>
      <top style="thin">
        <color theme="0" tint="-0.14996795556505021"/>
      </top>
      <bottom style="thin">
        <color theme="0" tint="-0.14996795556505021"/>
      </bottom>
      <diagonal/>
    </border>
  </borders>
  <cellStyleXfs count="2">
    <xf numFmtId="0" fontId="0" fillId="0" borderId="0"/>
    <xf numFmtId="9" fontId="1" fillId="0" borderId="0" applyFont="0" applyFill="0" applyBorder="0" applyAlignment="0" applyProtection="0"/>
  </cellStyleXfs>
  <cellXfs count="105">
    <xf numFmtId="0" fontId="0" fillId="0" borderId="0" xfId="0"/>
    <xf numFmtId="0" fontId="0" fillId="0" borderId="13" xfId="0" applyFill="1" applyBorder="1"/>
    <xf numFmtId="0" fontId="0" fillId="0" borderId="12" xfId="0" applyFill="1" applyBorder="1"/>
    <xf numFmtId="0" fontId="0" fillId="0" borderId="11" xfId="0" applyFill="1" applyBorder="1"/>
    <xf numFmtId="0" fontId="0" fillId="0" borderId="0" xfId="0" applyFill="1" applyBorder="1"/>
    <xf numFmtId="0" fontId="3" fillId="0" borderId="0" xfId="0" applyFont="1" applyFill="1" applyBorder="1" applyAlignment="1">
      <alignment vertical="center"/>
    </xf>
    <xf numFmtId="0" fontId="0" fillId="0" borderId="4" xfId="0" applyFill="1" applyBorder="1"/>
    <xf numFmtId="164" fontId="7" fillId="3" borderId="0" xfId="1" applyNumberFormat="1" applyFont="1" applyFill="1" applyBorder="1" applyAlignment="1">
      <alignment horizontal="right"/>
    </xf>
    <xf numFmtId="0" fontId="7" fillId="3" borderId="0" xfId="0" applyFont="1" applyFill="1" applyBorder="1"/>
    <xf numFmtId="0" fontId="7" fillId="5" borderId="0" xfId="0" applyFont="1" applyFill="1" applyBorder="1"/>
    <xf numFmtId="0" fontId="7" fillId="5" borderId="4" xfId="0" applyFont="1" applyFill="1" applyBorder="1"/>
    <xf numFmtId="0" fontId="6" fillId="3" borderId="5" xfId="0" applyFont="1" applyFill="1" applyBorder="1"/>
    <xf numFmtId="0" fontId="7" fillId="3" borderId="5" xfId="0" applyFont="1" applyFill="1" applyBorder="1" applyAlignment="1">
      <alignment horizontal="left" indent="1"/>
    </xf>
    <xf numFmtId="0" fontId="7" fillId="3" borderId="5" xfId="0" applyFont="1" applyFill="1" applyBorder="1"/>
    <xf numFmtId="0" fontId="6" fillId="6" borderId="5" xfId="0" applyFont="1" applyFill="1" applyBorder="1"/>
    <xf numFmtId="0" fontId="0" fillId="3" borderId="4" xfId="0" applyFill="1" applyBorder="1"/>
    <xf numFmtId="0" fontId="7" fillId="3" borderId="0" xfId="0" applyFont="1" applyFill="1" applyBorder="1" applyAlignment="1">
      <alignment horizontal="right"/>
    </xf>
    <xf numFmtId="0" fontId="7" fillId="3" borderId="5" xfId="0" applyFont="1" applyFill="1" applyBorder="1" applyAlignment="1">
      <alignment horizontal="left"/>
    </xf>
    <xf numFmtId="0" fontId="7" fillId="3" borderId="3" xfId="0" applyFont="1" applyFill="1" applyBorder="1"/>
    <xf numFmtId="0" fontId="7" fillId="3" borderId="2" xfId="0" applyFont="1" applyFill="1" applyBorder="1"/>
    <xf numFmtId="0" fontId="0" fillId="3" borderId="2" xfId="0" applyFill="1" applyBorder="1"/>
    <xf numFmtId="0" fontId="0" fillId="3" borderId="1" xfId="0" applyFill="1" applyBorder="1"/>
    <xf numFmtId="0" fontId="0" fillId="3" borderId="0" xfId="0" applyFill="1" applyBorder="1"/>
    <xf numFmtId="0" fontId="0" fillId="3" borderId="3" xfId="0" applyFill="1" applyBorder="1"/>
    <xf numFmtId="0" fontId="0" fillId="0" borderId="0" xfId="0" applyFill="1"/>
    <xf numFmtId="0" fontId="7" fillId="7" borderId="5" xfId="0" applyFont="1" applyFill="1" applyBorder="1" applyAlignment="1">
      <alignment horizontal="left"/>
    </xf>
    <xf numFmtId="0" fontId="0" fillId="7" borderId="0" xfId="0" applyFill="1" applyBorder="1"/>
    <xf numFmtId="0" fontId="0" fillId="7" borderId="4" xfId="0" applyFill="1" applyBorder="1"/>
    <xf numFmtId="0" fontId="9" fillId="4" borderId="0" xfId="0" applyFont="1" applyFill="1" applyBorder="1"/>
    <xf numFmtId="0" fontId="12" fillId="4" borderId="5" xfId="0" applyFont="1" applyFill="1" applyBorder="1"/>
    <xf numFmtId="0" fontId="10" fillId="4" borderId="0" xfId="0" applyFont="1" applyFill="1" applyBorder="1"/>
    <xf numFmtId="0" fontId="10" fillId="4" borderId="4" xfId="0" applyFont="1" applyFill="1" applyBorder="1"/>
    <xf numFmtId="0" fontId="4" fillId="4" borderId="12" xfId="0" applyFont="1" applyFill="1" applyBorder="1"/>
    <xf numFmtId="0" fontId="2" fillId="4" borderId="12" xfId="0" applyFont="1" applyFill="1" applyBorder="1"/>
    <xf numFmtId="0" fontId="2" fillId="4" borderId="11" xfId="0" applyFont="1" applyFill="1" applyBorder="1"/>
    <xf numFmtId="0" fontId="13" fillId="4" borderId="13" xfId="0" applyFont="1" applyFill="1" applyBorder="1"/>
    <xf numFmtId="0" fontId="10" fillId="4" borderId="12" xfId="0" applyFont="1" applyFill="1" applyBorder="1"/>
    <xf numFmtId="0" fontId="10" fillId="4" borderId="11" xfId="0" applyFont="1" applyFill="1" applyBorder="1"/>
    <xf numFmtId="166" fontId="7" fillId="2" borderId="17" xfId="1" applyNumberFormat="1" applyFont="1" applyFill="1" applyBorder="1"/>
    <xf numFmtId="166" fontId="7" fillId="2" borderId="8" xfId="1" applyNumberFormat="1" applyFont="1" applyFill="1" applyBorder="1"/>
    <xf numFmtId="3" fontId="8" fillId="0" borderId="19" xfId="1" applyNumberFormat="1" applyFont="1" applyFill="1" applyBorder="1"/>
    <xf numFmtId="166" fontId="6" fillId="0" borderId="19" xfId="1" applyNumberFormat="1" applyFont="1" applyFill="1" applyBorder="1"/>
    <xf numFmtId="166" fontId="11" fillId="0" borderId="9" xfId="1" applyNumberFormat="1" applyFont="1" applyFill="1" applyBorder="1"/>
    <xf numFmtId="0" fontId="5" fillId="0" borderId="5" xfId="0" applyFont="1" applyFill="1" applyBorder="1" applyAlignment="1">
      <alignment vertical="top"/>
    </xf>
    <xf numFmtId="166" fontId="11" fillId="0" borderId="19" xfId="1" applyNumberFormat="1" applyFont="1" applyFill="1" applyBorder="1"/>
    <xf numFmtId="166" fontId="8" fillId="0" borderId="18" xfId="1" applyNumberFormat="1" applyFont="1" applyFill="1" applyBorder="1"/>
    <xf numFmtId="0" fontId="6" fillId="7" borderId="5" xfId="0" applyFont="1" applyFill="1" applyBorder="1"/>
    <xf numFmtId="0" fontId="6" fillId="7" borderId="0" xfId="0" applyFont="1" applyFill="1" applyBorder="1"/>
    <xf numFmtId="0" fontId="6" fillId="7" borderId="0" xfId="0" applyFont="1" applyFill="1" applyBorder="1" applyAlignment="1">
      <alignment horizontal="center" vertical="center"/>
    </xf>
    <xf numFmtId="0" fontId="6" fillId="7" borderId="0" xfId="0" applyFont="1" applyFill="1" applyBorder="1" applyAlignment="1">
      <alignment horizontal="center" vertical="center" wrapText="1"/>
    </xf>
    <xf numFmtId="0" fontId="7" fillId="7" borderId="5" xfId="0" applyFont="1" applyFill="1" applyBorder="1"/>
    <xf numFmtId="0" fontId="7" fillId="7" borderId="0" xfId="0" applyFont="1" applyFill="1" applyBorder="1"/>
    <xf numFmtId="0" fontId="7" fillId="3" borderId="5" xfId="0" applyFont="1" applyFill="1" applyBorder="1" applyAlignment="1">
      <alignment vertical="top"/>
    </xf>
    <xf numFmtId="3" fontId="11" fillId="0" borderId="25" xfId="0" applyNumberFormat="1" applyFont="1" applyFill="1" applyBorder="1"/>
    <xf numFmtId="3" fontId="8" fillId="0" borderId="25" xfId="0" applyNumberFormat="1" applyFont="1" applyFill="1" applyBorder="1"/>
    <xf numFmtId="3" fontId="8" fillId="0" borderId="18" xfId="0" applyNumberFormat="1" applyFont="1" applyFill="1" applyBorder="1"/>
    <xf numFmtId="166" fontId="7" fillId="2" borderId="27" xfId="1" applyNumberFormat="1" applyFont="1" applyFill="1" applyBorder="1"/>
    <xf numFmtId="166" fontId="6" fillId="2" borderId="26" xfId="1" applyNumberFormat="1" applyFont="1" applyFill="1" applyBorder="1"/>
    <xf numFmtId="3" fontId="8" fillId="0" borderId="28" xfId="0" applyNumberFormat="1" applyFont="1" applyFill="1" applyBorder="1"/>
    <xf numFmtId="166" fontId="7" fillId="2" borderId="17" xfId="1" applyNumberFormat="1" applyFont="1" applyFill="1" applyBorder="1" applyProtection="1"/>
    <xf numFmtId="166" fontId="7" fillId="2" borderId="21" xfId="1" applyNumberFormat="1" applyFont="1" applyFill="1" applyBorder="1" applyProtection="1"/>
    <xf numFmtId="0" fontId="15" fillId="0" borderId="0" xfId="0" applyFont="1"/>
    <xf numFmtId="49" fontId="0" fillId="0" borderId="0" xfId="0" quotePrefix="1" applyNumberFormat="1" applyFont="1"/>
    <xf numFmtId="49" fontId="0" fillId="0" borderId="0" xfId="0" applyNumberFormat="1" applyFont="1"/>
    <xf numFmtId="167" fontId="0" fillId="0" borderId="0" xfId="0" applyNumberFormat="1" applyFont="1"/>
    <xf numFmtId="1" fontId="0" fillId="0" borderId="0" xfId="0" applyNumberFormat="1" applyFont="1"/>
    <xf numFmtId="0" fontId="15" fillId="0" borderId="4" xfId="0" applyFont="1" applyBorder="1"/>
    <xf numFmtId="0" fontId="0" fillId="0" borderId="0" xfId="0" applyBorder="1"/>
    <xf numFmtId="0" fontId="0" fillId="0" borderId="4" xfId="0" applyBorder="1"/>
    <xf numFmtId="0" fontId="0" fillId="0" borderId="5" xfId="0" applyBorder="1"/>
    <xf numFmtId="0" fontId="5" fillId="0" borderId="0" xfId="0" applyFont="1" applyFill="1" applyBorder="1" applyAlignment="1">
      <alignment vertical="top"/>
    </xf>
    <xf numFmtId="0" fontId="7" fillId="2" borderId="0" xfId="0" applyFont="1" applyFill="1" applyBorder="1" applyProtection="1"/>
    <xf numFmtId="3" fontId="7" fillId="2" borderId="17" xfId="0" applyNumberFormat="1" applyFont="1" applyFill="1" applyBorder="1" applyProtection="1"/>
    <xf numFmtId="3" fontId="11" fillId="0" borderId="23" xfId="0" applyNumberFormat="1" applyFont="1" applyFill="1" applyBorder="1"/>
    <xf numFmtId="166" fontId="7" fillId="2" borderId="29" xfId="1" applyNumberFormat="1" applyFont="1" applyFill="1" applyBorder="1" applyProtection="1"/>
    <xf numFmtId="166" fontId="6" fillId="2" borderId="19" xfId="1" applyNumberFormat="1" applyFont="1" applyFill="1" applyBorder="1" applyProtection="1"/>
    <xf numFmtId="166" fontId="6" fillId="2" borderId="22" xfId="1" applyNumberFormat="1" applyFont="1" applyFill="1" applyBorder="1" applyProtection="1"/>
    <xf numFmtId="0" fontId="7" fillId="3" borderId="4" xfId="0" applyFont="1" applyFill="1" applyBorder="1"/>
    <xf numFmtId="166" fontId="7" fillId="2" borderId="22" xfId="1" applyNumberFormat="1" applyFont="1" applyFill="1" applyBorder="1" applyProtection="1"/>
    <xf numFmtId="166" fontId="7" fillId="2" borderId="23" xfId="1" applyNumberFormat="1" applyFont="1" applyFill="1" applyBorder="1" applyProtection="1"/>
    <xf numFmtId="166" fontId="7" fillId="2" borderId="9" xfId="1" applyNumberFormat="1" applyFont="1" applyFill="1" applyBorder="1" applyProtection="1"/>
    <xf numFmtId="166" fontId="11" fillId="0" borderId="9" xfId="1" applyNumberFormat="1" applyFont="1" applyFill="1" applyBorder="1" applyProtection="1"/>
    <xf numFmtId="166" fontId="11" fillId="0" borderId="8" xfId="1" applyNumberFormat="1" applyFont="1" applyFill="1" applyBorder="1" applyProtection="1"/>
    <xf numFmtId="166" fontId="6" fillId="2" borderId="16" xfId="1" applyNumberFormat="1" applyFont="1" applyFill="1" applyBorder="1" applyProtection="1"/>
    <xf numFmtId="166" fontId="7" fillId="2" borderId="27" xfId="1" applyNumberFormat="1" applyFont="1" applyFill="1" applyBorder="1" applyProtection="1"/>
    <xf numFmtId="3" fontId="7" fillId="2" borderId="9" xfId="0" applyNumberFormat="1" applyFont="1" applyFill="1" applyBorder="1" applyProtection="1"/>
    <xf numFmtId="3" fontId="7" fillId="2" borderId="8" xfId="0" applyNumberFormat="1" applyFont="1" applyFill="1" applyBorder="1" applyProtection="1"/>
    <xf numFmtId="10" fontId="7" fillId="2" borderId="6" xfId="1" applyNumberFormat="1" applyFont="1" applyFill="1" applyBorder="1" applyProtection="1"/>
    <xf numFmtId="3" fontId="7" fillId="0" borderId="20" xfId="0" applyNumberFormat="1" applyFont="1" applyFill="1" applyBorder="1" applyProtection="1"/>
    <xf numFmtId="166" fontId="7" fillId="2" borderId="10" xfId="1" applyNumberFormat="1" applyFont="1" applyFill="1" applyBorder="1" applyProtection="1"/>
    <xf numFmtId="164" fontId="11" fillId="0" borderId="30" xfId="1" applyNumberFormat="1" applyFont="1" applyFill="1" applyBorder="1" applyAlignment="1"/>
    <xf numFmtId="0" fontId="17" fillId="2" borderId="0" xfId="0" applyFont="1" applyFill="1" applyBorder="1" applyAlignment="1">
      <alignment horizontal="left" vertical="center"/>
    </xf>
    <xf numFmtId="0" fontId="0" fillId="0" borderId="0" xfId="0" applyAlignment="1">
      <alignment horizontal="left"/>
    </xf>
    <xf numFmtId="0" fontId="15" fillId="0" borderId="0" xfId="0" applyFont="1" applyAlignment="1">
      <alignment horizontal="left"/>
    </xf>
    <xf numFmtId="14" fontId="0" fillId="0" borderId="0" xfId="0" applyNumberFormat="1" applyAlignment="1">
      <alignment horizontal="left" vertical="top"/>
    </xf>
    <xf numFmtId="0" fontId="0" fillId="0" borderId="0" xfId="0" applyAlignment="1">
      <alignment vertical="top" wrapText="1"/>
    </xf>
    <xf numFmtId="0" fontId="0" fillId="0" borderId="0" xfId="0" applyAlignment="1">
      <alignment vertical="top"/>
    </xf>
    <xf numFmtId="0" fontId="0" fillId="0" borderId="0" xfId="0" applyAlignment="1">
      <alignment horizontal="left" vertical="top"/>
    </xf>
    <xf numFmtId="165" fontId="7" fillId="2" borderId="24" xfId="0" applyNumberFormat="1" applyFont="1" applyFill="1" applyBorder="1" applyAlignment="1" applyProtection="1">
      <alignment horizontal="left"/>
    </xf>
    <xf numFmtId="0" fontId="7" fillId="2" borderId="7" xfId="0" applyFont="1" applyFill="1" applyBorder="1" applyAlignment="1" applyProtection="1">
      <alignment vertical="top" wrapText="1"/>
    </xf>
    <xf numFmtId="0" fontId="7" fillId="2" borderId="6" xfId="0" applyFont="1" applyFill="1" applyBorder="1" applyAlignment="1" applyProtection="1">
      <alignment vertical="top" wrapText="1"/>
    </xf>
    <xf numFmtId="0" fontId="7" fillId="2" borderId="15" xfId="0" applyFont="1" applyFill="1" applyBorder="1" applyAlignment="1" applyProtection="1">
      <alignment vertical="top" wrapText="1"/>
    </xf>
    <xf numFmtId="3" fontId="7" fillId="2" borderId="6" xfId="0" applyNumberFormat="1" applyFont="1" applyFill="1" applyBorder="1" applyAlignment="1" applyProtection="1">
      <alignment horizontal="left"/>
    </xf>
    <xf numFmtId="0" fontId="7" fillId="2" borderId="6" xfId="0" applyFont="1" applyFill="1" applyBorder="1" applyProtection="1"/>
    <xf numFmtId="0" fontId="7" fillId="2" borderId="14" xfId="0" applyFont="1" applyFill="1" applyBorder="1" applyProtection="1"/>
  </cellXfs>
  <cellStyles count="2">
    <cellStyle name="Normal" xfId="0" builtinId="0"/>
    <cellStyle name="Percent" xfId="1" builtinId="5"/>
  </cellStyles>
  <dxfs count="38">
    <dxf>
      <fill>
        <patternFill>
          <bgColor theme="2"/>
        </patternFill>
      </fill>
    </dxf>
    <dxf>
      <fill>
        <patternFill>
          <bgColor theme="2" tint="-9.9948118533890809E-2"/>
        </patternFill>
      </fill>
    </dxf>
    <dxf>
      <fill>
        <patternFill>
          <bgColor theme="2"/>
        </patternFill>
      </fill>
    </dxf>
    <dxf>
      <fill>
        <patternFill>
          <bgColor theme="2"/>
        </patternFill>
      </fill>
    </dxf>
    <dxf>
      <fill>
        <patternFill>
          <bgColor theme="2"/>
        </patternFill>
      </fill>
    </dxf>
    <dxf>
      <fill>
        <patternFill>
          <bgColor theme="2" tint="-9.9948118533890809E-2"/>
        </patternFill>
      </fill>
    </dxf>
    <dxf>
      <fill>
        <patternFill>
          <bgColor theme="2"/>
        </patternFill>
      </fill>
    </dxf>
    <dxf>
      <fill>
        <patternFill>
          <bgColor theme="2"/>
        </patternFill>
      </fill>
    </dxf>
    <dxf>
      <fill>
        <patternFill>
          <bgColor theme="2"/>
        </patternFill>
      </fill>
    </dxf>
    <dxf>
      <fill>
        <patternFill>
          <bgColor theme="2" tint="-9.9948118533890809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s>
  <tableStyles count="0" defaultTableStyle="TableStyleMedium2" defaultPivotStyle="PivotStyleLight16"/>
  <colors>
    <mruColors>
      <color rgb="FFD81668"/>
      <color rgb="FFCF93A0"/>
      <color rgb="FF9E9F9E"/>
      <color rgb="FFBE4160"/>
      <color rgb="FFFF3D85"/>
      <color rgb="FFEBEBEB"/>
      <color rgb="FFF9B8BA"/>
      <color rgb="FFF2569C"/>
      <color rgb="FFFFD7FF"/>
      <color rgb="FFF2E1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19050</xdr:rowOff>
    </xdr:from>
    <xdr:to>
      <xdr:col>1</xdr:col>
      <xdr:colOff>2347175</xdr:colOff>
      <xdr:row>0</xdr:row>
      <xdr:rowOff>1228725</xdr:rowOff>
    </xdr:to>
    <xdr:pic>
      <xdr:nvPicPr>
        <xdr:cNvPr id="2" name="Picture 1">
          <a:extLst>
            <a:ext uri="{FF2B5EF4-FFF2-40B4-BE49-F238E27FC236}">
              <a16:creationId xmlns="" xmlns:a16="http://schemas.microsoft.com/office/drawing/2014/main" id="{FF8B83BE-CD19-674C-A7FC-5DC8AF43C57E}"/>
            </a:ext>
          </a:extLst>
        </xdr:cNvPr>
        <xdr:cNvPicPr>
          <a:picLocks noChangeAspect="1"/>
        </xdr:cNvPicPr>
      </xdr:nvPicPr>
      <xdr:blipFill rotWithShape="1">
        <a:blip xmlns:r="http://schemas.openxmlformats.org/officeDocument/2006/relationships" r:embed="rId1"/>
        <a:srcRect b="49087"/>
        <a:stretch/>
      </xdr:blipFill>
      <xdr:spPr>
        <a:xfrm>
          <a:off x="38100" y="19050"/>
          <a:ext cx="3118700" cy="1209675"/>
        </a:xfrm>
        <a:prstGeom prst="rect">
          <a:avLst/>
        </a:prstGeom>
        <a:noFill/>
      </xdr:spPr>
    </xdr:pic>
    <xdr:clientData/>
  </xdr:twoCellAnchor>
  <xdr:twoCellAnchor editAs="oneCell">
    <xdr:from>
      <xdr:col>3</xdr:col>
      <xdr:colOff>838200</xdr:colOff>
      <xdr:row>0</xdr:row>
      <xdr:rowOff>28575</xdr:rowOff>
    </xdr:from>
    <xdr:to>
      <xdr:col>3</xdr:col>
      <xdr:colOff>5699191</xdr:colOff>
      <xdr:row>0</xdr:row>
      <xdr:rowOff>819150</xdr:rowOff>
    </xdr:to>
    <xdr:pic>
      <xdr:nvPicPr>
        <xdr:cNvPr id="3" name="Picture 2">
          <a:extLst>
            <a:ext uri="{FF2B5EF4-FFF2-40B4-BE49-F238E27FC236}">
              <a16:creationId xmlns="" xmlns:a16="http://schemas.microsoft.com/office/drawing/2014/main" id="{FF8B83BE-CD19-674C-A7FC-5DC8AF43C57E}"/>
            </a:ext>
          </a:extLst>
        </xdr:cNvPr>
        <xdr:cNvPicPr>
          <a:picLocks noChangeAspect="1"/>
        </xdr:cNvPicPr>
      </xdr:nvPicPr>
      <xdr:blipFill rotWithShape="1">
        <a:blip xmlns:r="http://schemas.openxmlformats.org/officeDocument/2006/relationships" r:embed="rId1"/>
        <a:srcRect t="76080"/>
        <a:stretch/>
      </xdr:blipFill>
      <xdr:spPr>
        <a:xfrm>
          <a:off x="7239000" y="28575"/>
          <a:ext cx="4860991" cy="790575"/>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38100</xdr:colOff>
      <xdr:row>0</xdr:row>
      <xdr:rowOff>19050</xdr:rowOff>
    </xdr:from>
    <xdr:to>
      <xdr:col>2</xdr:col>
      <xdr:colOff>127850</xdr:colOff>
      <xdr:row>0</xdr:row>
      <xdr:rowOff>1228725</xdr:rowOff>
    </xdr:to>
    <xdr:pic>
      <xdr:nvPicPr>
        <xdr:cNvPr id="6" name="Picture 5">
          <a:extLst>
            <a:ext uri="{FF2B5EF4-FFF2-40B4-BE49-F238E27FC236}">
              <a16:creationId xmlns:a16="http://schemas.microsoft.com/office/drawing/2014/main" xmlns="" id="{FF8B83BE-CD19-674C-A7FC-5DC8AF43C57E}"/>
            </a:ext>
          </a:extLst>
        </xdr:cNvPr>
        <xdr:cNvPicPr>
          <a:picLocks noChangeAspect="1"/>
        </xdr:cNvPicPr>
      </xdr:nvPicPr>
      <xdr:blipFill rotWithShape="1">
        <a:blip xmlns:r="http://schemas.openxmlformats.org/officeDocument/2006/relationships" r:embed="rId1"/>
        <a:srcRect b="49087"/>
        <a:stretch/>
      </xdr:blipFill>
      <xdr:spPr>
        <a:xfrm>
          <a:off x="238125" y="19050"/>
          <a:ext cx="3118700" cy="1209675"/>
        </a:xfrm>
        <a:prstGeom prst="rect">
          <a:avLst/>
        </a:prstGeom>
        <a:noFill/>
      </xdr:spPr>
    </xdr:pic>
    <xdr:clientData/>
  </xdr:twoCellAnchor>
  <xdr:twoCellAnchor editAs="oneCell">
    <xdr:from>
      <xdr:col>4</xdr:col>
      <xdr:colOff>838200</xdr:colOff>
      <xdr:row>0</xdr:row>
      <xdr:rowOff>28575</xdr:rowOff>
    </xdr:from>
    <xdr:to>
      <xdr:col>9</xdr:col>
      <xdr:colOff>127066</xdr:colOff>
      <xdr:row>0</xdr:row>
      <xdr:rowOff>819150</xdr:rowOff>
    </xdr:to>
    <xdr:pic>
      <xdr:nvPicPr>
        <xdr:cNvPr id="7" name="Picture 6">
          <a:extLst>
            <a:ext uri="{FF2B5EF4-FFF2-40B4-BE49-F238E27FC236}">
              <a16:creationId xmlns:a16="http://schemas.microsoft.com/office/drawing/2014/main" xmlns="" id="{FF8B83BE-CD19-674C-A7FC-5DC8AF43C57E}"/>
            </a:ext>
          </a:extLst>
        </xdr:cNvPr>
        <xdr:cNvPicPr>
          <a:picLocks noChangeAspect="1"/>
        </xdr:cNvPicPr>
      </xdr:nvPicPr>
      <xdr:blipFill rotWithShape="1">
        <a:blip xmlns:r="http://schemas.openxmlformats.org/officeDocument/2006/relationships" r:embed="rId1"/>
        <a:srcRect t="76080"/>
        <a:stretch/>
      </xdr:blipFill>
      <xdr:spPr>
        <a:xfrm>
          <a:off x="6296025" y="28575"/>
          <a:ext cx="4860991" cy="790575"/>
        </a:xfrm>
        <a:prstGeom prst="rect">
          <a:avLst/>
        </a:prstGeom>
        <a:noFill/>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38100</xdr:colOff>
      <xdr:row>0</xdr:row>
      <xdr:rowOff>19050</xdr:rowOff>
    </xdr:from>
    <xdr:to>
      <xdr:col>2</xdr:col>
      <xdr:colOff>127850</xdr:colOff>
      <xdr:row>0</xdr:row>
      <xdr:rowOff>1228725</xdr:rowOff>
    </xdr:to>
    <xdr:pic>
      <xdr:nvPicPr>
        <xdr:cNvPr id="3" name="Picture 2">
          <a:extLst>
            <a:ext uri="{FF2B5EF4-FFF2-40B4-BE49-F238E27FC236}">
              <a16:creationId xmlns:a16="http://schemas.microsoft.com/office/drawing/2014/main" xmlns="" id="{FF8B83BE-CD19-674C-A7FC-5DC8AF43C57E}"/>
            </a:ext>
          </a:extLst>
        </xdr:cNvPr>
        <xdr:cNvPicPr>
          <a:picLocks noChangeAspect="1"/>
        </xdr:cNvPicPr>
      </xdr:nvPicPr>
      <xdr:blipFill rotWithShape="1">
        <a:blip xmlns:r="http://schemas.openxmlformats.org/officeDocument/2006/relationships" r:embed="rId1"/>
        <a:srcRect b="49087"/>
        <a:stretch/>
      </xdr:blipFill>
      <xdr:spPr>
        <a:xfrm>
          <a:off x="238125" y="19050"/>
          <a:ext cx="3118700" cy="1209675"/>
        </a:xfrm>
        <a:prstGeom prst="rect">
          <a:avLst/>
        </a:prstGeom>
        <a:noFill/>
      </xdr:spPr>
    </xdr:pic>
    <xdr:clientData/>
  </xdr:twoCellAnchor>
  <xdr:twoCellAnchor editAs="oneCell">
    <xdr:from>
      <xdr:col>9</xdr:col>
      <xdr:colOff>847725</xdr:colOff>
      <xdr:row>0</xdr:row>
      <xdr:rowOff>28575</xdr:rowOff>
    </xdr:from>
    <xdr:to>
      <xdr:col>14</xdr:col>
      <xdr:colOff>136591</xdr:colOff>
      <xdr:row>0</xdr:row>
      <xdr:rowOff>819150</xdr:rowOff>
    </xdr:to>
    <xdr:pic>
      <xdr:nvPicPr>
        <xdr:cNvPr id="4" name="Picture 3">
          <a:extLst>
            <a:ext uri="{FF2B5EF4-FFF2-40B4-BE49-F238E27FC236}">
              <a16:creationId xmlns:a16="http://schemas.microsoft.com/office/drawing/2014/main" xmlns="" id="{FF8B83BE-CD19-674C-A7FC-5DC8AF43C57E}"/>
            </a:ext>
          </a:extLst>
        </xdr:cNvPr>
        <xdr:cNvPicPr>
          <a:picLocks noChangeAspect="1"/>
        </xdr:cNvPicPr>
      </xdr:nvPicPr>
      <xdr:blipFill rotWithShape="1">
        <a:blip xmlns:r="http://schemas.openxmlformats.org/officeDocument/2006/relationships" r:embed="rId1"/>
        <a:srcRect t="76080"/>
        <a:stretch/>
      </xdr:blipFill>
      <xdr:spPr>
        <a:xfrm>
          <a:off x="11877675" y="28575"/>
          <a:ext cx="4860991" cy="790575"/>
        </a:xfrm>
        <a:prstGeom prst="rect">
          <a:avLst/>
        </a:prstGeom>
        <a:noFill/>
      </xdr:spPr>
    </xdr:pic>
    <xdr:clientData/>
  </xdr:twoCellAnchor>
  <xdr:twoCellAnchor editAs="oneCell">
    <xdr:from>
      <xdr:col>1</xdr:col>
      <xdr:colOff>38100</xdr:colOff>
      <xdr:row>0</xdr:row>
      <xdr:rowOff>19050</xdr:rowOff>
    </xdr:from>
    <xdr:to>
      <xdr:col>2</xdr:col>
      <xdr:colOff>127850</xdr:colOff>
      <xdr:row>0</xdr:row>
      <xdr:rowOff>1228725</xdr:rowOff>
    </xdr:to>
    <xdr:pic>
      <xdr:nvPicPr>
        <xdr:cNvPr id="5" name="Picture 4">
          <a:extLst>
            <a:ext uri="{FF2B5EF4-FFF2-40B4-BE49-F238E27FC236}">
              <a16:creationId xmlns="" xmlns:a16="http://schemas.microsoft.com/office/drawing/2014/main" id="{FF8B83BE-CD19-674C-A7FC-5DC8AF43C57E}"/>
            </a:ext>
          </a:extLst>
        </xdr:cNvPr>
        <xdr:cNvPicPr>
          <a:picLocks noChangeAspect="1"/>
        </xdr:cNvPicPr>
      </xdr:nvPicPr>
      <xdr:blipFill rotWithShape="1">
        <a:blip xmlns:r="http://schemas.openxmlformats.org/officeDocument/2006/relationships" r:embed="rId1"/>
        <a:srcRect b="49087"/>
        <a:stretch/>
      </xdr:blipFill>
      <xdr:spPr>
        <a:xfrm>
          <a:off x="238125" y="19050"/>
          <a:ext cx="3118700" cy="1209675"/>
        </a:xfrm>
        <a:prstGeom prst="rect">
          <a:avLst/>
        </a:prstGeom>
        <a:noFill/>
      </xdr:spPr>
    </xdr:pic>
    <xdr:clientData/>
  </xdr:twoCellAnchor>
  <xdr:twoCellAnchor editAs="oneCell">
    <xdr:from>
      <xdr:col>9</xdr:col>
      <xdr:colOff>847725</xdr:colOff>
      <xdr:row>0</xdr:row>
      <xdr:rowOff>28575</xdr:rowOff>
    </xdr:from>
    <xdr:to>
      <xdr:col>14</xdr:col>
      <xdr:colOff>136591</xdr:colOff>
      <xdr:row>0</xdr:row>
      <xdr:rowOff>819150</xdr:rowOff>
    </xdr:to>
    <xdr:pic>
      <xdr:nvPicPr>
        <xdr:cNvPr id="6" name="Picture 5">
          <a:extLst>
            <a:ext uri="{FF2B5EF4-FFF2-40B4-BE49-F238E27FC236}">
              <a16:creationId xmlns="" xmlns:a16="http://schemas.microsoft.com/office/drawing/2014/main" id="{FF8B83BE-CD19-674C-A7FC-5DC8AF43C57E}"/>
            </a:ext>
          </a:extLst>
        </xdr:cNvPr>
        <xdr:cNvPicPr>
          <a:picLocks noChangeAspect="1"/>
        </xdr:cNvPicPr>
      </xdr:nvPicPr>
      <xdr:blipFill rotWithShape="1">
        <a:blip xmlns:r="http://schemas.openxmlformats.org/officeDocument/2006/relationships" r:embed="rId1"/>
        <a:srcRect t="76080"/>
        <a:stretch/>
      </xdr:blipFill>
      <xdr:spPr>
        <a:xfrm>
          <a:off x="11877675" y="28575"/>
          <a:ext cx="4860991" cy="790575"/>
        </a:xfrm>
        <a:prstGeom prst="rect">
          <a:avLst/>
        </a:prstGeom>
        <a:noFill/>
      </xdr:spPr>
    </xdr:pic>
    <xdr:clientData/>
  </xdr:twoCellAnchor>
  <xdr:twoCellAnchor editAs="oneCell">
    <xdr:from>
      <xdr:col>1</xdr:col>
      <xdr:colOff>38100</xdr:colOff>
      <xdr:row>0</xdr:row>
      <xdr:rowOff>19050</xdr:rowOff>
    </xdr:from>
    <xdr:to>
      <xdr:col>2</xdr:col>
      <xdr:colOff>127850</xdr:colOff>
      <xdr:row>0</xdr:row>
      <xdr:rowOff>1228725</xdr:rowOff>
    </xdr:to>
    <xdr:pic>
      <xdr:nvPicPr>
        <xdr:cNvPr id="7" name="Picture 6">
          <a:extLst>
            <a:ext uri="{FF2B5EF4-FFF2-40B4-BE49-F238E27FC236}">
              <a16:creationId xmlns="" xmlns:a16="http://schemas.microsoft.com/office/drawing/2014/main" id="{FF8B83BE-CD19-674C-A7FC-5DC8AF43C57E}"/>
            </a:ext>
          </a:extLst>
        </xdr:cNvPr>
        <xdr:cNvPicPr>
          <a:picLocks noChangeAspect="1"/>
        </xdr:cNvPicPr>
      </xdr:nvPicPr>
      <xdr:blipFill rotWithShape="1">
        <a:blip xmlns:r="http://schemas.openxmlformats.org/officeDocument/2006/relationships" r:embed="rId1"/>
        <a:srcRect b="49087"/>
        <a:stretch/>
      </xdr:blipFill>
      <xdr:spPr>
        <a:xfrm>
          <a:off x="238125" y="19050"/>
          <a:ext cx="3118700" cy="1209675"/>
        </a:xfrm>
        <a:prstGeom prst="rect">
          <a:avLst/>
        </a:prstGeom>
        <a:noFill/>
      </xdr:spPr>
    </xdr:pic>
    <xdr:clientData/>
  </xdr:twoCellAnchor>
  <xdr:twoCellAnchor editAs="oneCell">
    <xdr:from>
      <xdr:col>9</xdr:col>
      <xdr:colOff>847725</xdr:colOff>
      <xdr:row>0</xdr:row>
      <xdr:rowOff>28575</xdr:rowOff>
    </xdr:from>
    <xdr:to>
      <xdr:col>14</xdr:col>
      <xdr:colOff>136591</xdr:colOff>
      <xdr:row>0</xdr:row>
      <xdr:rowOff>819150</xdr:rowOff>
    </xdr:to>
    <xdr:pic>
      <xdr:nvPicPr>
        <xdr:cNvPr id="8" name="Picture 7">
          <a:extLst>
            <a:ext uri="{FF2B5EF4-FFF2-40B4-BE49-F238E27FC236}">
              <a16:creationId xmlns="" xmlns:a16="http://schemas.microsoft.com/office/drawing/2014/main" id="{FF8B83BE-CD19-674C-A7FC-5DC8AF43C57E}"/>
            </a:ext>
          </a:extLst>
        </xdr:cNvPr>
        <xdr:cNvPicPr>
          <a:picLocks noChangeAspect="1"/>
        </xdr:cNvPicPr>
      </xdr:nvPicPr>
      <xdr:blipFill rotWithShape="1">
        <a:blip xmlns:r="http://schemas.openxmlformats.org/officeDocument/2006/relationships" r:embed="rId1"/>
        <a:srcRect t="76080"/>
        <a:stretch/>
      </xdr:blipFill>
      <xdr:spPr>
        <a:xfrm>
          <a:off x="11877675" y="28575"/>
          <a:ext cx="4860991" cy="790575"/>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BU\PE\AdminPD\Data%20Management\Client%20centric%20information\Firmwide%20usage\iFee_v1.7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s"/>
      <sheetName val="Log"/>
      <sheetName val="Input"/>
      <sheetName val="Macros"/>
      <sheetName val="Update"/>
      <sheetName val="Aux"/>
      <sheetName val="Fee_Overview"/>
      <sheetName val="Legend"/>
      <sheetName val="Disclaimer"/>
      <sheetName val="Macros_Export"/>
      <sheetName val="Prod"/>
      <sheetName val="Cust"/>
      <sheetName val="Subscriptions"/>
      <sheetName val="Data"/>
    </sheetNames>
    <sheetDataSet>
      <sheetData sheetId="0" refreshError="1"/>
      <sheetData sheetId="1" refreshError="1"/>
      <sheetData sheetId="2" refreshError="1"/>
      <sheetData sheetId="3" refreshError="1"/>
      <sheetData sheetId="4" refreshError="1"/>
      <sheetData sheetId="5" refreshError="1">
        <row r="27">
          <cell r="D27">
            <v>1</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8"/>
  <sheetViews>
    <sheetView showGridLines="0" workbookViewId="0"/>
  </sheetViews>
  <sheetFormatPr defaultRowHeight="15"/>
  <cols>
    <col min="1" max="1" width="12.140625" style="92" customWidth="1"/>
    <col min="2" max="2" width="80.42578125" customWidth="1"/>
    <col min="3" max="3" width="3.42578125" customWidth="1"/>
    <col min="4" max="4" width="85.7109375" customWidth="1"/>
    <col min="5" max="5" width="3.42578125" customWidth="1"/>
    <col min="6" max="6" width="44.7109375" customWidth="1"/>
  </cols>
  <sheetData>
    <row r="1" spans="1:14" s="67" customFormat="1" ht="108" customHeight="1">
      <c r="A1" s="4"/>
      <c r="B1" s="4"/>
      <c r="C1" s="4"/>
      <c r="D1" s="4"/>
      <c r="E1" s="4"/>
      <c r="F1" s="4"/>
      <c r="G1" s="4"/>
      <c r="H1" s="4"/>
      <c r="I1" s="4"/>
      <c r="J1" s="4"/>
      <c r="K1" s="4"/>
      <c r="L1" s="4"/>
      <c r="M1" s="4"/>
      <c r="N1" s="4"/>
    </row>
    <row r="2" spans="1:14" ht="27.75">
      <c r="A2" s="91" t="str">
        <f>'Account template'!B2</f>
        <v>MAIN ACCOUNT TEMPLATE V.1.0 - DATA LOADER - BETA VERSION</v>
      </c>
    </row>
    <row r="4" spans="1:14" ht="27.75">
      <c r="A4" s="91" t="s">
        <v>322</v>
      </c>
    </row>
    <row r="6" spans="1:14">
      <c r="A6" s="93" t="s">
        <v>323</v>
      </c>
      <c r="B6" s="61" t="s">
        <v>324</v>
      </c>
      <c r="C6" s="61"/>
      <c r="D6" s="61" t="s">
        <v>325</v>
      </c>
    </row>
    <row r="8" spans="1:14" ht="75">
      <c r="A8" s="94">
        <v>43867</v>
      </c>
      <c r="B8" s="95" t="s">
        <v>332</v>
      </c>
      <c r="C8" s="96"/>
      <c r="D8" s="95" t="s">
        <v>333</v>
      </c>
      <c r="E8" s="61"/>
    </row>
    <row r="9" spans="1:14" ht="30">
      <c r="A9" s="94">
        <v>43875</v>
      </c>
      <c r="B9" s="95" t="s">
        <v>331</v>
      </c>
      <c r="C9" s="96"/>
      <c r="D9" s="95" t="s">
        <v>330</v>
      </c>
    </row>
    <row r="10" spans="1:14">
      <c r="A10" s="97"/>
      <c r="B10" s="96"/>
      <c r="C10" s="96"/>
      <c r="D10" s="96"/>
      <c r="E10" s="96"/>
    </row>
    <row r="11" spans="1:14">
      <c r="A11" s="97"/>
      <c r="B11" s="96"/>
      <c r="C11" s="96"/>
      <c r="D11" s="96"/>
      <c r="E11" s="96"/>
    </row>
    <row r="12" spans="1:14">
      <c r="A12" s="97"/>
      <c r="B12" s="96"/>
      <c r="C12" s="96"/>
      <c r="D12" s="96"/>
      <c r="E12" s="96"/>
    </row>
    <row r="13" spans="1:14">
      <c r="A13" s="97"/>
      <c r="B13" s="96"/>
      <c r="C13" s="96"/>
      <c r="D13" s="96"/>
      <c r="E13" s="96"/>
    </row>
    <row r="14" spans="1:14">
      <c r="A14" s="97"/>
      <c r="B14" s="96"/>
      <c r="C14" s="96"/>
      <c r="D14" s="96"/>
      <c r="E14" s="96"/>
    </row>
    <row r="15" spans="1:14">
      <c r="A15" s="97"/>
      <c r="B15" s="96"/>
      <c r="C15" s="96"/>
      <c r="D15" s="96"/>
      <c r="E15" s="96"/>
    </row>
    <row r="16" spans="1:14">
      <c r="A16" s="97"/>
      <c r="B16" s="96"/>
      <c r="C16" s="96"/>
      <c r="D16" s="96"/>
      <c r="E16" s="96"/>
    </row>
    <row r="17" spans="1:5">
      <c r="A17" s="97"/>
      <c r="B17" s="96"/>
      <c r="C17" s="96"/>
      <c r="D17" s="96"/>
      <c r="E17" s="96"/>
    </row>
    <row r="18" spans="1:5">
      <c r="A18" s="97"/>
      <c r="B18" s="96"/>
      <c r="C18" s="96"/>
      <c r="D18" s="96"/>
      <c r="E18" s="96"/>
    </row>
    <row r="19" spans="1:5">
      <c r="A19" s="97"/>
      <c r="B19" s="96"/>
      <c r="C19" s="96"/>
      <c r="D19" s="96"/>
      <c r="E19" s="96"/>
    </row>
    <row r="20" spans="1:5">
      <c r="A20" s="97"/>
      <c r="B20" s="96"/>
      <c r="C20" s="96"/>
      <c r="D20" s="96"/>
      <c r="E20" s="96"/>
    </row>
    <row r="21" spans="1:5">
      <c r="A21" s="97"/>
      <c r="B21" s="96"/>
      <c r="C21" s="96"/>
      <c r="D21" s="96"/>
      <c r="E21" s="96"/>
    </row>
    <row r="22" spans="1:5">
      <c r="A22" s="97"/>
      <c r="B22" s="96"/>
      <c r="C22" s="96"/>
      <c r="D22" s="96"/>
      <c r="E22" s="96"/>
    </row>
    <row r="23" spans="1:5">
      <c r="A23" s="97"/>
      <c r="B23" s="96"/>
      <c r="C23" s="96"/>
      <c r="D23" s="96"/>
      <c r="E23" s="96"/>
    </row>
    <row r="24" spans="1:5">
      <c r="A24" s="97"/>
      <c r="B24" s="96"/>
      <c r="C24" s="96"/>
      <c r="D24" s="96"/>
      <c r="E24" s="96"/>
    </row>
    <row r="25" spans="1:5">
      <c r="A25" s="97"/>
      <c r="B25" s="96"/>
      <c r="C25" s="96"/>
      <c r="D25" s="96"/>
      <c r="E25" s="96"/>
    </row>
    <row r="26" spans="1:5">
      <c r="A26" s="97"/>
      <c r="B26" s="96"/>
      <c r="C26" s="96"/>
      <c r="D26" s="96"/>
      <c r="E26" s="96"/>
    </row>
    <row r="27" spans="1:5">
      <c r="A27" s="97"/>
      <c r="B27" s="96"/>
      <c r="C27" s="96"/>
      <c r="D27" s="96"/>
      <c r="E27" s="96"/>
    </row>
    <row r="28" spans="1:5">
      <c r="A28" s="97"/>
      <c r="B28" s="96"/>
      <c r="C28" s="96"/>
      <c r="D28" s="96"/>
      <c r="E28" s="96"/>
    </row>
  </sheetData>
  <sheetProtection algorithmName="SHA-512" hashValue="a/rRcujdavv9fmRfBha8CdOEQXL4/mSt+ZbvGfFFCZHKtU55FFFrlsPR990CQ8TskoH18iHOhe7ozk3FjSvGnQ==" saltValue="kLA6EHcFjTMMlyAEpGPOrQ==" spinCount="100000" sheet="1" objects="1" scenarios="1"/>
  <pageMargins left="0.7" right="0.7" top="0.75" bottom="0.75" header="0.3" footer="0.3"/>
  <pageSetup paperSize="9" scale="53"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9"/>
  <sheetViews>
    <sheetView showGridLines="0" tabSelected="1" workbookViewId="0"/>
  </sheetViews>
  <sheetFormatPr defaultColWidth="13.7109375" defaultRowHeight="15"/>
  <cols>
    <col min="1" max="1" width="3" customWidth="1"/>
    <col min="2" max="2" width="45.42578125" customWidth="1"/>
    <col min="3" max="9" width="16.7109375" customWidth="1"/>
    <col min="10" max="10" width="2.42578125" customWidth="1"/>
  </cols>
  <sheetData>
    <row r="1" spans="2:15" s="67" customFormat="1" ht="108" customHeight="1">
      <c r="B1" s="4"/>
      <c r="C1" s="4"/>
      <c r="D1" s="4"/>
      <c r="E1" s="4"/>
      <c r="F1" s="4"/>
      <c r="G1" s="4"/>
      <c r="H1" s="4"/>
      <c r="I1" s="4"/>
      <c r="J1" s="4"/>
      <c r="K1" s="4"/>
      <c r="L1" s="4"/>
      <c r="M1" s="4"/>
      <c r="N1" s="4"/>
      <c r="O1" s="4"/>
    </row>
    <row r="2" spans="2:15" s="67" customFormat="1" ht="36.75" customHeight="1">
      <c r="B2" s="70" t="str">
        <f>'Account template'!B2</f>
        <v>MAIN ACCOUNT TEMPLATE V.1.0 - DATA LOADER - BETA VERSION</v>
      </c>
      <c r="C2" s="4"/>
      <c r="D2" s="4"/>
      <c r="E2" s="4"/>
      <c r="F2" s="5"/>
      <c r="G2" s="4"/>
      <c r="H2" s="4"/>
      <c r="I2" s="4"/>
      <c r="J2" s="4"/>
      <c r="K2" s="4"/>
      <c r="L2" s="4"/>
      <c r="M2" s="4"/>
      <c r="N2" s="4"/>
      <c r="O2" s="4"/>
    </row>
    <row r="3" spans="2:15" s="67" customFormat="1"/>
    <row r="4" spans="2:15" s="67" customFormat="1">
      <c r="B4" s="67" t="s">
        <v>317</v>
      </c>
    </row>
    <row r="5" spans="2:15" s="67" customFormat="1">
      <c r="B5" s="67" t="s">
        <v>318</v>
      </c>
    </row>
    <row r="6" spans="2:15" s="67" customFormat="1">
      <c r="B6" s="67" t="s">
        <v>321</v>
      </c>
    </row>
    <row r="7" spans="2:15" s="67" customFormat="1">
      <c r="B7" s="67" t="s">
        <v>319</v>
      </c>
    </row>
    <row r="8" spans="2:15" s="67" customFormat="1"/>
    <row r="9" spans="2:15" s="67" customFormat="1"/>
  </sheetData>
  <sheetProtection algorithmName="SHA-512" hashValue="4l5DFHvxHNy11I1FmVTBJ/lpGCWP6Gs4AU4WTH5olqu4rnbPMOiIvJHt4reEd53PtYwHqw3cT0aNc5r/MhkKcw==" saltValue="OO/v7gJ6gFKj4fCHiafStw==" spinCount="100000" sheet="1" objects="1" scenarios="1"/>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106"/>
  <sheetViews>
    <sheetView showGridLines="0" zoomScaleNormal="100" workbookViewId="0"/>
  </sheetViews>
  <sheetFormatPr defaultColWidth="13.7109375" defaultRowHeight="15"/>
  <cols>
    <col min="1" max="1" width="3" customWidth="1"/>
    <col min="2" max="2" width="45.42578125" customWidth="1"/>
    <col min="3" max="14" width="16.7109375" customWidth="1"/>
    <col min="15" max="15" width="2.42578125" customWidth="1"/>
  </cols>
  <sheetData>
    <row r="1" spans="2:17" ht="108" customHeight="1">
      <c r="B1" s="1"/>
      <c r="C1" s="2"/>
      <c r="D1" s="2"/>
      <c r="E1" s="2"/>
      <c r="F1" s="2"/>
      <c r="G1" s="2"/>
      <c r="H1" s="2"/>
      <c r="I1" s="2"/>
      <c r="J1" s="2"/>
      <c r="K1" s="2"/>
      <c r="L1" s="2"/>
      <c r="M1" s="2"/>
      <c r="N1" s="2"/>
      <c r="O1" s="3"/>
    </row>
    <row r="2" spans="2:17" ht="36.75" customHeight="1">
      <c r="B2" s="43" t="s">
        <v>320</v>
      </c>
      <c r="C2" s="4"/>
      <c r="D2" s="4"/>
      <c r="E2" s="4"/>
      <c r="F2" s="5"/>
      <c r="G2" s="4"/>
      <c r="H2" s="4"/>
      <c r="I2" s="4"/>
      <c r="J2" s="4"/>
      <c r="K2" s="4"/>
      <c r="L2" s="4"/>
      <c r="M2" s="4"/>
      <c r="N2" s="4"/>
      <c r="O2" s="6"/>
    </row>
    <row r="3" spans="2:17" ht="18">
      <c r="B3" s="29" t="s">
        <v>96</v>
      </c>
      <c r="C3" s="30"/>
      <c r="D3" s="30"/>
      <c r="E3" s="30"/>
      <c r="F3" s="30"/>
      <c r="G3" s="30"/>
      <c r="H3" s="30"/>
      <c r="I3" s="30"/>
      <c r="J3" s="30"/>
      <c r="K3" s="30"/>
      <c r="L3" s="30"/>
      <c r="M3" s="30"/>
      <c r="N3" s="30"/>
      <c r="O3" s="31"/>
    </row>
    <row r="4" spans="2:17">
      <c r="B4" s="13" t="s">
        <v>17</v>
      </c>
      <c r="C4" s="8"/>
      <c r="D4" s="102" t="str">
        <f>IF('Data sheet'!P2="",IF('Data validation'!P4="M","Missing Data",""),'Data sheet'!P2)</f>
        <v/>
      </c>
      <c r="E4" s="102"/>
      <c r="F4" s="102"/>
      <c r="G4" s="102"/>
      <c r="H4" s="102"/>
      <c r="I4" s="102"/>
      <c r="J4" s="8"/>
      <c r="K4" s="8"/>
      <c r="L4" s="8"/>
      <c r="M4" s="8"/>
      <c r="N4" s="8"/>
      <c r="O4" s="15"/>
    </row>
    <row r="5" spans="2:17">
      <c r="B5" s="13" t="s">
        <v>13</v>
      </c>
      <c r="C5" s="16" t="str">
        <f>IF(D5="","",D10)</f>
        <v/>
      </c>
      <c r="D5" s="102" t="str">
        <f>IF('Data sheet'!Q2="",IF('Data validation'!Q4="M","Missing Data",""),'Data sheet'!Q2)</f>
        <v/>
      </c>
      <c r="E5" s="102"/>
      <c r="F5" s="102"/>
      <c r="G5" s="102"/>
      <c r="H5" s="102"/>
      <c r="I5" s="102"/>
      <c r="J5" s="8"/>
      <c r="K5" s="8"/>
      <c r="L5" s="8"/>
      <c r="M5" s="8"/>
      <c r="N5" s="8"/>
      <c r="O5" s="15"/>
    </row>
    <row r="6" spans="2:17">
      <c r="B6" s="13" t="s">
        <v>18</v>
      </c>
      <c r="C6" s="8"/>
      <c r="D6" s="103" t="str">
        <f>IF('Data sheet'!D2="",IF('Data validation'!D4="M","Missing Data",""),'Data sheet'!D2)</f>
        <v>XYZ MANAGERS</v>
      </c>
      <c r="E6" s="103"/>
      <c r="F6" s="103"/>
      <c r="G6" s="103"/>
      <c r="H6" s="103"/>
      <c r="I6" s="103"/>
      <c r="J6" s="8"/>
      <c r="K6" s="8"/>
      <c r="L6" s="8"/>
      <c r="M6" s="8"/>
      <c r="N6" s="8"/>
      <c r="O6" s="15"/>
    </row>
    <row r="7" spans="2:17">
      <c r="B7" s="13" t="s">
        <v>19</v>
      </c>
      <c r="C7" s="8"/>
      <c r="D7" s="103" t="str">
        <f>IF('Data sheet'!C2="",IF('Data validation'!C4="M","Missing Data",""),'Data sheet'!C2)</f>
        <v>XYZ EQUITY FUND A ACC</v>
      </c>
      <c r="E7" s="103"/>
      <c r="F7" s="103"/>
      <c r="G7" s="103"/>
      <c r="H7" s="103"/>
      <c r="I7" s="103"/>
      <c r="J7" s="8"/>
      <c r="K7" s="8"/>
      <c r="L7" s="8"/>
      <c r="M7" s="8"/>
      <c r="N7" s="8"/>
      <c r="O7" s="15"/>
    </row>
    <row r="8" spans="2:17">
      <c r="B8" s="13" t="s">
        <v>35</v>
      </c>
      <c r="C8" s="8"/>
      <c r="D8" s="104" t="str">
        <f>IF('Data sheet'!A2="",IF('Data validation'!A4="M","Missing Data",""),'Data sheet'!A2)</f>
        <v>GB000AAA0A0A</v>
      </c>
      <c r="E8" s="104"/>
      <c r="F8" s="104"/>
      <c r="G8" s="104"/>
      <c r="H8" s="104"/>
      <c r="I8" s="104"/>
      <c r="J8" s="8"/>
      <c r="K8" s="8"/>
      <c r="L8" s="8"/>
      <c r="M8" s="8"/>
      <c r="N8" s="8"/>
      <c r="O8" s="15"/>
    </row>
    <row r="9" spans="2:17">
      <c r="B9" s="13" t="s">
        <v>9</v>
      </c>
      <c r="C9" s="8"/>
      <c r="D9" s="8" t="s">
        <v>8</v>
      </c>
      <c r="E9" s="98" t="str">
        <f>IF('Data sheet'!E2="",IF('Data validation'!E4="M","Missing Data",""),'Data sheet'!E2)</f>
        <v>2017-04-06</v>
      </c>
      <c r="F9" s="98"/>
      <c r="G9" s="8" t="s">
        <v>7</v>
      </c>
      <c r="H9" s="98" t="str">
        <f>IF('Data sheet'!F2="",IF('Data validation'!F4="M","Missing Data",""),'Data sheet'!F2)</f>
        <v>2018-04-05</v>
      </c>
      <c r="I9" s="98"/>
      <c r="J9" s="8"/>
      <c r="K9" s="8"/>
      <c r="L9" s="8"/>
      <c r="M9" s="8"/>
      <c r="N9" s="8"/>
      <c r="O9" s="15"/>
    </row>
    <row r="10" spans="2:17">
      <c r="B10" s="13" t="s">
        <v>16</v>
      </c>
      <c r="C10" s="8"/>
      <c r="D10" s="71" t="str">
        <f>IF('Data sheet'!G2="",IF('Data validation'!G4="M","Missing Data",""),'Data sheet'!G2)</f>
        <v>GBP</v>
      </c>
      <c r="E10" s="8"/>
      <c r="F10" s="8"/>
      <c r="G10" s="8"/>
      <c r="H10" s="8"/>
      <c r="I10" s="8"/>
      <c r="J10" s="8"/>
      <c r="K10" s="8"/>
      <c r="L10" s="8"/>
      <c r="M10" s="8"/>
      <c r="N10" s="8"/>
      <c r="O10" s="15"/>
    </row>
    <row r="11" spans="2:17" ht="18">
      <c r="B11" s="29" t="s">
        <v>97</v>
      </c>
      <c r="C11" s="30"/>
      <c r="D11" s="30"/>
      <c r="E11" s="30"/>
      <c r="F11" s="30"/>
      <c r="G11" s="30"/>
      <c r="H11" s="30"/>
      <c r="I11" s="30"/>
      <c r="J11" s="30"/>
      <c r="K11" s="30"/>
      <c r="L11" s="30"/>
      <c r="M11" s="30"/>
      <c r="N11" s="30"/>
      <c r="O11" s="31"/>
    </row>
    <row r="12" spans="2:17" ht="42.75">
      <c r="B12" s="46"/>
      <c r="C12" s="47"/>
      <c r="D12" s="48" t="s">
        <v>0</v>
      </c>
      <c r="E12" s="49" t="s">
        <v>25</v>
      </c>
      <c r="F12" s="49" t="s">
        <v>26</v>
      </c>
      <c r="G12" s="49" t="s">
        <v>2</v>
      </c>
      <c r="H12" s="49" t="s">
        <v>27</v>
      </c>
      <c r="I12" s="49" t="s">
        <v>28</v>
      </c>
      <c r="J12" s="49" t="s">
        <v>95</v>
      </c>
      <c r="K12" s="49" t="s">
        <v>94</v>
      </c>
      <c r="L12" s="49" t="s">
        <v>31</v>
      </c>
      <c r="M12" s="49" t="s">
        <v>30</v>
      </c>
      <c r="N12" s="49" t="s">
        <v>29</v>
      </c>
      <c r="O12" s="27"/>
      <c r="Q12" s="24"/>
    </row>
    <row r="13" spans="2:17">
      <c r="B13" s="50" t="s">
        <v>36</v>
      </c>
      <c r="C13" s="51"/>
      <c r="D13" s="72">
        <f>IF('Data sheet'!CE2="",IF('Data validation'!CE4="M","Missing Data",""),'Data sheet'!CE2)</f>
        <v>1000000</v>
      </c>
      <c r="E13" s="72" t="str">
        <f>IF('Data sheet'!FK2="",IF('Data validation'!FK4="M","Missing Data",""),'Data sheet'!FK2)</f>
        <v/>
      </c>
      <c r="F13" s="72" t="str">
        <f>IF('Data sheet'!FO2="",IF('Data validation'!FO4="M","Missing Data",""),'Data sheet'!FO2)</f>
        <v/>
      </c>
      <c r="G13" s="72" t="str">
        <f>IF('Data sheet'!FS2="",IF('Data validation'!FS4="M","Missing Data",""),'Data sheet'!FS2)</f>
        <v/>
      </c>
      <c r="H13" s="72" t="str">
        <f>IF('Data sheet'!FW2="",IF('Data validation'!FW4="M","Missing Data",""),'Data sheet'!FW2)</f>
        <v/>
      </c>
      <c r="I13" s="72" t="str">
        <f>IF('Data sheet'!FY2="",IF('Data validation'!FY4="M","Missing Data",""),'Data sheet'!FY2)</f>
        <v/>
      </c>
      <c r="J13" s="72" t="str">
        <f>IF('Data sheet'!GA2="",IF('Data validation'!GA4="M","Missing Data",""),'Data sheet'!GA2)</f>
        <v/>
      </c>
      <c r="K13" s="72" t="str">
        <f>IF('Data sheet'!GC2="",IF('Data validation'!GC4="M","Missing Data",""),'Data sheet'!GC2)</f>
        <v/>
      </c>
      <c r="L13" s="72" t="str">
        <f>IF('Data sheet'!GG2="",IF('Data validation'!GG4="M","Missing Data",""),'Data sheet'!GG2)</f>
        <v/>
      </c>
      <c r="M13" s="72" t="str">
        <f>IF('Data sheet'!GK2="",IF('Data validation'!GK4="M","Missing Data",""),'Data sheet'!GK2)</f>
        <v/>
      </c>
      <c r="N13" s="72" t="str">
        <f>IF('Data sheet'!GO2="",IF('Data validation'!GO4="M","Missing Data",""),'Data sheet'!GO2)</f>
        <v/>
      </c>
      <c r="O13" s="27"/>
      <c r="Q13" s="24"/>
    </row>
    <row r="14" spans="2:17">
      <c r="B14" s="50" t="s">
        <v>37</v>
      </c>
      <c r="C14" s="51"/>
      <c r="D14" s="72">
        <f>IF('Data sheet'!CF2="",IF('Data validation'!CF4="M","Missing Data",""),'Data sheet'!CF2)</f>
        <v>1000000</v>
      </c>
      <c r="E14" s="72" t="str">
        <f>IF('Data sheet'!FL2="",IF('Data validation'!FL4="M","Missing Data",""),'Data sheet'!FL2)</f>
        <v/>
      </c>
      <c r="F14" s="72" t="str">
        <f>IF('Data sheet'!FP2="",IF('Data validation'!FP4="M","Missing Data",""),'Data sheet'!FP2)</f>
        <v/>
      </c>
      <c r="G14" s="72" t="str">
        <f>IF('Data sheet'!FT2="",IF('Data validation'!FT4="M","Missing Data",""),'Data sheet'!FT2)</f>
        <v/>
      </c>
      <c r="H14" s="72" t="str">
        <f>IF('Data sheet'!FX2="",IF('Data validation'!FX4="M","Missing Data",""),'Data sheet'!FX2)</f>
        <v/>
      </c>
      <c r="I14" s="72" t="str">
        <f>IF('Data sheet'!FZ2="",IF('Data validation'!FZ4="M","Missing Data",""),'Data sheet'!FZ2)</f>
        <v/>
      </c>
      <c r="J14" s="72" t="str">
        <f>IF('Data sheet'!GB2="",IF('Data validation'!GB4="M","Missing Data",""),'Data sheet'!GB2)</f>
        <v/>
      </c>
      <c r="K14" s="72" t="str">
        <f>IF('Data sheet'!GD2="",IF('Data validation'!GD4="M","Missing Data",""),'Data sheet'!GD2)</f>
        <v/>
      </c>
      <c r="L14" s="72" t="str">
        <f>IF('Data sheet'!GH2="",IF('Data validation'!GH4="M","Missing Data",""),'Data sheet'!GH2)</f>
        <v/>
      </c>
      <c r="M14" s="72" t="str">
        <f>IF('Data sheet'!GL2="",IF('Data validation'!GL4="M","Missing Data",""),'Data sheet'!GL2)</f>
        <v/>
      </c>
      <c r="N14" s="72" t="str">
        <f>IF('Data sheet'!GP2="",IF('Data validation'!GP4="M","Missing Data",""),'Data sheet'!GP2)</f>
        <v/>
      </c>
      <c r="O14" s="27"/>
      <c r="Q14" s="24"/>
    </row>
    <row r="15" spans="2:17">
      <c r="B15" s="50" t="s">
        <v>6</v>
      </c>
      <c r="C15" s="51"/>
      <c r="D15" s="72">
        <f>IF('Data sheet'!CG2="",IF('Data validation'!CG4="M","Missing Data",""),'Data sheet'!CG2)</f>
        <v>100000</v>
      </c>
      <c r="E15" s="72" t="str">
        <f>IF('Data sheet'!FM2="",IF('Data validation'!FM4="M","Missing Data",""),'Data sheet'!FM2)</f>
        <v/>
      </c>
      <c r="F15" s="72" t="str">
        <f>IF('Data sheet'!FQ2="",IF('Data validation'!FQ4="M","Missing Data",""),'Data sheet'!FQ2)</f>
        <v/>
      </c>
      <c r="G15" s="72" t="str">
        <f>IF('Data sheet'!FU2="",IF('Data validation'!FU4="M","Missing Data",""),'Data sheet'!FU2)</f>
        <v/>
      </c>
      <c r="H15" s="51"/>
      <c r="I15" s="51"/>
      <c r="J15" s="51"/>
      <c r="K15" s="72" t="str">
        <f>IF('Data sheet'!GE2="",IF('Data validation'!GE4="M","Missing Data",""),'Data sheet'!GE2)</f>
        <v/>
      </c>
      <c r="L15" s="72" t="str">
        <f>IF('Data sheet'!GI2="",IF('Data validation'!GI4="M","Missing Data",""),'Data sheet'!GI2)</f>
        <v/>
      </c>
      <c r="M15" s="72" t="str">
        <f>IF('Data sheet'!GM2="",IF('Data validation'!GM4="M","Missing Data",""),'Data sheet'!GM2)</f>
        <v/>
      </c>
      <c r="N15" s="72" t="str">
        <f>IF('Data sheet'!GQ2="",IF('Data validation'!GQ4="M","Missing Data",""),'Data sheet'!GQ2)</f>
        <v/>
      </c>
      <c r="O15" s="27"/>
      <c r="Q15" s="24"/>
    </row>
    <row r="16" spans="2:17">
      <c r="B16" s="50" t="s">
        <v>5</v>
      </c>
      <c r="C16" s="51"/>
      <c r="D16" s="72">
        <f>IF('Data sheet'!CH2="",IF('Data validation'!CH4="M","Missing Data",""),'Data sheet'!CH2)</f>
        <v>100000</v>
      </c>
      <c r="E16" s="72" t="str">
        <f>IF('Data sheet'!FN2="",IF('Data validation'!FN4="M","Missing Data",""),'Data sheet'!FN2)</f>
        <v/>
      </c>
      <c r="F16" s="72" t="str">
        <f>IF('Data sheet'!FR2="",IF('Data validation'!FR4="M","Missing Data",""),'Data sheet'!FR2)</f>
        <v/>
      </c>
      <c r="G16" s="72" t="str">
        <f>IF('Data sheet'!FV2="",IF('Data validation'!FV4="M","Missing Data",""),'Data sheet'!FV2)</f>
        <v/>
      </c>
      <c r="H16" s="51"/>
      <c r="I16" s="51"/>
      <c r="J16" s="51"/>
      <c r="K16" s="72" t="str">
        <f>IF('Data sheet'!GF2="",IF('Data validation'!GF4="M","Missing Data",""),'Data sheet'!GF2)</f>
        <v/>
      </c>
      <c r="L16" s="72" t="str">
        <f>IF('Data sheet'!GJ2="",IF('Data validation'!GJ4="M","Missing Data",""),'Data sheet'!GJ2)</f>
        <v/>
      </c>
      <c r="M16" s="72" t="str">
        <f>IF('Data sheet'!GN2="",IF('Data validation'!GN4="M","Missing Data",""),'Data sheet'!GN2)</f>
        <v/>
      </c>
      <c r="N16" s="72" t="str">
        <f>IF('Data sheet'!GR2="",IF('Data validation'!GR4="M","Missing Data",""),'Data sheet'!GR2)</f>
        <v/>
      </c>
      <c r="O16" s="27"/>
      <c r="Q16" s="24"/>
    </row>
    <row r="17" spans="2:17">
      <c r="B17" s="50" t="s">
        <v>33</v>
      </c>
      <c r="C17" s="51"/>
      <c r="D17" s="72" t="str">
        <f>IF('Data sheet'!CI2="",IF('Data validation'!CI4="M","Missing Data",""),IF('Data sheet'!H2="F",'Data sheet'!CI2,""))</f>
        <v/>
      </c>
      <c r="E17" s="51"/>
      <c r="F17" s="51"/>
      <c r="G17" s="51"/>
      <c r="H17" s="51"/>
      <c r="I17" s="51"/>
      <c r="J17" s="51"/>
      <c r="K17" s="51"/>
      <c r="L17" s="51"/>
      <c r="M17" s="51"/>
      <c r="N17" s="51"/>
      <c r="O17" s="27"/>
      <c r="Q17" s="24"/>
    </row>
    <row r="18" spans="2:17">
      <c r="B18" s="50" t="s">
        <v>34</v>
      </c>
      <c r="C18" s="51"/>
      <c r="D18" s="72" t="str">
        <f>IF('Data sheet'!CJ2="",IF('Data validation'!CJ4="M","Missing Data",""),IF('Data sheet'!H2="F",'Data sheet'!CJ2,""))</f>
        <v/>
      </c>
      <c r="E18" s="51"/>
      <c r="F18" s="51"/>
      <c r="G18" s="51"/>
      <c r="H18" s="51"/>
      <c r="I18" s="51"/>
      <c r="J18" s="51"/>
      <c r="K18" s="51"/>
      <c r="L18" s="51"/>
      <c r="M18" s="51"/>
      <c r="N18" s="51"/>
      <c r="O18" s="27"/>
      <c r="Q18" s="24"/>
    </row>
    <row r="19" spans="2:17" ht="18">
      <c r="B19" s="29" t="s">
        <v>98</v>
      </c>
      <c r="C19" s="28"/>
      <c r="D19" s="30"/>
      <c r="E19" s="30"/>
      <c r="F19" s="30"/>
      <c r="G19" s="30"/>
      <c r="H19" s="30"/>
      <c r="I19" s="30"/>
      <c r="J19" s="30"/>
      <c r="K19" s="30"/>
      <c r="L19" s="30"/>
      <c r="M19" s="30"/>
      <c r="N19" s="30"/>
      <c r="O19" s="31"/>
      <c r="Q19" s="24"/>
    </row>
    <row r="20" spans="2:17">
      <c r="B20" s="13" t="s">
        <v>23</v>
      </c>
      <c r="C20" s="53" t="str">
        <f t="shared" ref="C20:C28" si="0">IF(OR(D20="",$D$5=""),"",D20*$D$5)</f>
        <v/>
      </c>
      <c r="D20" s="59" t="str">
        <f>IF('Data sheet'!V2="",IF('Data validation'!V4="M","Missing Data",""),'Data sheet'!V2)</f>
        <v/>
      </c>
      <c r="E20" s="38" t="str">
        <f>IF(COUNTBLANK(E21:E24)=4,"",SUM(E21:E24))</f>
        <v/>
      </c>
      <c r="F20" s="38" t="str">
        <f t="shared" ref="F20:N20" si="1">IF(COUNTBLANK(F21:F24)=4,"",SUM(F21:F24))</f>
        <v/>
      </c>
      <c r="G20" s="38" t="str">
        <f t="shared" si="1"/>
        <v/>
      </c>
      <c r="H20" s="38" t="str">
        <f t="shared" si="1"/>
        <v/>
      </c>
      <c r="I20" s="38" t="str">
        <f>IF(COUNTBLANK(I21:I24)=4,"",SUM(I21:I24))</f>
        <v/>
      </c>
      <c r="J20" s="38" t="str">
        <f t="shared" si="1"/>
        <v/>
      </c>
      <c r="K20" s="38" t="str">
        <f t="shared" si="1"/>
        <v/>
      </c>
      <c r="L20" s="38" t="str">
        <f t="shared" si="1"/>
        <v/>
      </c>
      <c r="M20" s="38" t="str">
        <f t="shared" si="1"/>
        <v/>
      </c>
      <c r="N20" s="38" t="str">
        <f t="shared" si="1"/>
        <v/>
      </c>
      <c r="O20" s="15"/>
      <c r="Q20" s="24"/>
    </row>
    <row r="21" spans="2:17">
      <c r="B21" s="12" t="s">
        <v>1</v>
      </c>
      <c r="C21" s="53" t="str">
        <f t="shared" si="0"/>
        <v/>
      </c>
      <c r="D21" s="59" t="str">
        <f>IF('Data sheet'!W2="",IF('Data validation'!W4="M","Missing Data",""),'Data sheet'!W2)</f>
        <v/>
      </c>
      <c r="E21" s="59" t="str">
        <f>IF('Data sheet'!CT2="",IF('Data validation'!CT4="M","Missing Data",""),'Data sheet'!CT2)</f>
        <v/>
      </c>
      <c r="F21" s="59" t="str">
        <f>IF('Data sheet'!DA2="",IF('Data validation'!DA4="M","Missing Data",""),'Data sheet'!DA2)</f>
        <v/>
      </c>
      <c r="G21" s="59" t="str">
        <f>IF('Data sheet'!DH2="",IF('Data validation'!DH4="M","Missing Data",""),'Data sheet'!DH2)</f>
        <v/>
      </c>
      <c r="H21" s="59" t="str">
        <f>IF('Data sheet'!DO2="",IF('Data validation'!DO4="M","Missing Data",""),'Data sheet'!DO2)</f>
        <v/>
      </c>
      <c r="I21" s="59" t="str">
        <f>IF('Data sheet'!DV2="",IF('Data validation'!DV4="M","Missing Data",""),'Data sheet'!DV2)</f>
        <v/>
      </c>
      <c r="J21" s="59" t="str">
        <f>IF('Data sheet'!EC2="",IF('Data validation'!EC4="M","Missing Data",""),'Data sheet'!EC2)</f>
        <v/>
      </c>
      <c r="K21" s="59" t="str">
        <f>IF('Data sheet'!EJ2="",IF('Data validation'!EJ4="M","Missing Data",""),'Data sheet'!EJ2)</f>
        <v/>
      </c>
      <c r="L21" s="59" t="str">
        <f>IF('Data sheet'!EQ2="",IF('Data validation'!EQ4="M","Missing Data",""),'Data sheet'!EQ2)</f>
        <v/>
      </c>
      <c r="M21" s="59" t="str">
        <f>IF('Data sheet'!EX2="",IF('Data validation'!EX4="M","Missing Data",""),'Data sheet'!EX2)</f>
        <v/>
      </c>
      <c r="N21" s="59" t="str">
        <f>IF('Data sheet'!FE2="",IF('Data validation'!FE4="M","Missing Data",""),'Data sheet'!FE2)</f>
        <v/>
      </c>
      <c r="O21" s="15"/>
      <c r="Q21" s="24"/>
    </row>
    <row r="22" spans="2:17">
      <c r="B22" s="12" t="s">
        <v>38</v>
      </c>
      <c r="C22" s="53" t="str">
        <f t="shared" si="0"/>
        <v/>
      </c>
      <c r="D22" s="59" t="str">
        <f>IF('Data sheet'!X2="",IF('Data validation'!X4="M","Missing Data",""),'Data sheet'!X2)</f>
        <v/>
      </c>
      <c r="E22" s="59" t="str">
        <f>IF('Data sheet'!CU2="",IF('Data validation'!CU4="M","Missing Data",""),'Data sheet'!CU2)</f>
        <v/>
      </c>
      <c r="F22" s="59" t="str">
        <f>IF('Data sheet'!DB2="",IF('Data validation'!DB4="M","Missing Data",""),'Data sheet'!DB2)</f>
        <v/>
      </c>
      <c r="G22" s="59" t="str">
        <f>IF('Data sheet'!DI2="",IF('Data validation'!DI4="M","Missing Data",""),'Data sheet'!DI2)</f>
        <v/>
      </c>
      <c r="H22" s="59" t="str">
        <f>IF('Data sheet'!DP2="",IF('Data validation'!DP4="M","Missing Data",""),'Data sheet'!DP2)</f>
        <v/>
      </c>
      <c r="I22" s="59" t="str">
        <f>IF('Data sheet'!DW2="",IF('Data validation'!DW4="M","Missing Data",""),'Data sheet'!DW2)</f>
        <v/>
      </c>
      <c r="J22" s="59" t="str">
        <f>IF('Data sheet'!ED2="",IF('Data validation'!ED4="M","Missing Data",""),'Data sheet'!ED2)</f>
        <v/>
      </c>
      <c r="K22" s="59" t="str">
        <f>IF('Data sheet'!EK2="",IF('Data validation'!EK4="M","Missing Data",""),'Data sheet'!EK2)</f>
        <v/>
      </c>
      <c r="L22" s="59" t="str">
        <f>IF('Data sheet'!ER2="",IF('Data validation'!ER4="M","Missing Data",""),'Data sheet'!ER2)</f>
        <v/>
      </c>
      <c r="M22" s="59" t="str">
        <f>IF('Data sheet'!EY2="",IF('Data validation'!EY4="M","Missing Data",""),'Data sheet'!EY2)</f>
        <v/>
      </c>
      <c r="N22" s="59" t="str">
        <f>IF('Data sheet'!FF2="",IF('Data validation'!FF4="M","Missing Data",""),'Data sheet'!FF2)</f>
        <v/>
      </c>
      <c r="O22" s="15"/>
      <c r="Q22" s="24"/>
    </row>
    <row r="23" spans="2:17">
      <c r="B23" s="12" t="s">
        <v>22</v>
      </c>
      <c r="C23" s="53" t="str">
        <f t="shared" si="0"/>
        <v/>
      </c>
      <c r="D23" s="59" t="str">
        <f>IF('Data sheet'!Y2="",IF('Data validation'!Y4="M","Missing Data",""),'Data sheet'!Y2)</f>
        <v/>
      </c>
      <c r="E23" s="59" t="str">
        <f>IF('Data sheet'!CV2="",IF('Data validation'!CV4="M","Missing Data",""),'Data sheet'!CV2)</f>
        <v/>
      </c>
      <c r="F23" s="59" t="str">
        <f>IF('Data sheet'!DC2="",IF('Data validation'!DC4="M","Missing Data",""),'Data sheet'!DC2)</f>
        <v/>
      </c>
      <c r="G23" s="59" t="str">
        <f>IF('Data sheet'!DJ2="",IF('Data validation'!DJ4="M","Missing Data",""),'Data sheet'!DJ2)</f>
        <v/>
      </c>
      <c r="H23" s="59" t="str">
        <f>IF('Data sheet'!DQ2="",IF('Data validation'!DQ4="M","Missing Data",""),'Data sheet'!DQ2)</f>
        <v/>
      </c>
      <c r="I23" s="59" t="str">
        <f>IF('Data sheet'!DX2="",IF('Data validation'!DX4="M","Missing Data",""),'Data sheet'!DX2)</f>
        <v/>
      </c>
      <c r="J23" s="59" t="str">
        <f>IF('Data sheet'!EE2="",IF('Data validation'!EE4="M","Missing Data",""),'Data sheet'!EE2)</f>
        <v/>
      </c>
      <c r="K23" s="59" t="str">
        <f>IF('Data sheet'!EL2="",IF('Data validation'!EL4="M","Missing Data",""),'Data sheet'!EL2)</f>
        <v/>
      </c>
      <c r="L23" s="59" t="str">
        <f>IF('Data sheet'!ES2="",IF('Data validation'!ES4="M","Missing Data",""),'Data sheet'!ES2)</f>
        <v/>
      </c>
      <c r="M23" s="59" t="str">
        <f>IF('Data sheet'!EZ2="",IF('Data validation'!EZ4="M","Missing Data",""),'Data sheet'!EZ2)</f>
        <v/>
      </c>
      <c r="N23" s="59" t="str">
        <f>IF('Data sheet'!FG2="",IF('Data validation'!FG4="M","Missing Data",""),'Data sheet'!FG2)</f>
        <v/>
      </c>
      <c r="O23" s="15"/>
      <c r="Q23" s="24"/>
    </row>
    <row r="24" spans="2:17">
      <c r="B24" s="12" t="s">
        <v>21</v>
      </c>
      <c r="C24" s="53" t="str">
        <f t="shared" si="0"/>
        <v/>
      </c>
      <c r="D24" s="59" t="str">
        <f>IF('Data sheet'!Z2="",IF('Data validation'!Z4="M","Missing Data",""),'Data sheet'!Z2)</f>
        <v/>
      </c>
      <c r="E24" s="59" t="str">
        <f>IF('Data sheet'!CW2="",IF('Data validation'!CW4="M","Missing Data",""),'Data sheet'!CW2)</f>
        <v/>
      </c>
      <c r="F24" s="59" t="str">
        <f>IF('Data sheet'!DD2="",IF('Data validation'!DD4="M","Missing Data",""),'Data sheet'!DD2)</f>
        <v/>
      </c>
      <c r="G24" s="59" t="str">
        <f>IF('Data sheet'!DK2="",IF('Data validation'!DK4="M","Missing Data",""),'Data sheet'!DK2)</f>
        <v/>
      </c>
      <c r="H24" s="59" t="str">
        <f>IF('Data sheet'!DR2="",IF('Data validation'!DR4="M","Missing Data",""),'Data sheet'!DR2)</f>
        <v/>
      </c>
      <c r="I24" s="59" t="str">
        <f>IF('Data sheet'!DY2="",IF('Data validation'!DY4="M","Missing Data",""),'Data sheet'!DY2)</f>
        <v/>
      </c>
      <c r="J24" s="59" t="str">
        <f>IF('Data sheet'!EF2="",IF('Data validation'!EF4="M","Missing Data",""),'Data sheet'!EF2)</f>
        <v/>
      </c>
      <c r="K24" s="59" t="str">
        <f>IF('Data sheet'!EM2="",IF('Data validation'!EM4="M","Missing Data",""),'Data sheet'!EM2)</f>
        <v/>
      </c>
      <c r="L24" s="59" t="str">
        <f>IF('Data sheet'!ET2="",IF('Data validation'!ET4="M","Missing Data",""),'Data sheet'!ET2)</f>
        <v/>
      </c>
      <c r="M24" s="59" t="str">
        <f>IF('Data sheet'!FA2="",IF('Data validation'!FA4="M","Missing Data",""),'Data sheet'!FA2)</f>
        <v/>
      </c>
      <c r="N24" s="59" t="str">
        <f>IF('Data sheet'!FH2="",IF('Data validation'!FH4="M","Missing Data",""),'Data sheet'!FH2)</f>
        <v/>
      </c>
      <c r="O24" s="15"/>
      <c r="Q24" s="24"/>
    </row>
    <row r="25" spans="2:17">
      <c r="B25" s="13" t="s">
        <v>24</v>
      </c>
      <c r="C25" s="53" t="str">
        <f t="shared" si="0"/>
        <v/>
      </c>
      <c r="D25" s="59" t="str">
        <f>IF('Data sheet'!AA2="",IF('Data validation'!AA4="M","Missing Data",""),'Data sheet'!AA2)</f>
        <v/>
      </c>
      <c r="E25" s="59" t="str">
        <f>IF('Data sheet'!CX2="",IF('Data validation'!CX4="M","Missing Data",""),'Data sheet'!CX2)</f>
        <v/>
      </c>
      <c r="F25" s="59" t="str">
        <f>IF('Data sheet'!DE2="",IF('Data validation'!DE4="M","Missing Data",""),'Data sheet'!DE2)</f>
        <v/>
      </c>
      <c r="G25" s="59" t="str">
        <f>IF('Data sheet'!DL2="",IF('Data validation'!DL4="M","Missing Data",""),'Data sheet'!DL2)</f>
        <v/>
      </c>
      <c r="H25" s="59" t="str">
        <f>IF('Data sheet'!DS2="",IF('Data validation'!DS4="M","Missing Data",""),'Data sheet'!DS2)</f>
        <v/>
      </c>
      <c r="I25" s="59" t="str">
        <f>IF('Data sheet'!DZ2="",IF('Data validation'!DZ4="M","Missing Data",""),'Data sheet'!DZ2)</f>
        <v/>
      </c>
      <c r="J25" s="59" t="str">
        <f>IF('Data sheet'!EG2="",IF('Data validation'!EG4="M","Missing Data",""),'Data sheet'!EG2)</f>
        <v/>
      </c>
      <c r="K25" s="59" t="str">
        <f>IF('Data sheet'!EN2="",IF('Data validation'!EN4="M","Missing Data",""),'Data sheet'!EN2)</f>
        <v/>
      </c>
      <c r="L25" s="59" t="str">
        <f>IF('Data sheet'!EU2="",IF('Data validation'!EU4="M","Missing Data",""),'Data sheet'!EU2)</f>
        <v/>
      </c>
      <c r="M25" s="59" t="str">
        <f>IF('Data sheet'!FB2="",IF('Data validation'!FB4="M","Missing Data",""),'Data sheet'!FB2)</f>
        <v/>
      </c>
      <c r="N25" s="59" t="str">
        <f>IF('Data sheet'!FI2="",IF('Data validation'!FI4="M","Missing Data",""),'Data sheet'!FI2)</f>
        <v/>
      </c>
      <c r="O25" s="15"/>
    </row>
    <row r="26" spans="2:17">
      <c r="B26" s="13" t="s">
        <v>10</v>
      </c>
      <c r="C26" s="53" t="str">
        <f t="shared" si="0"/>
        <v/>
      </c>
      <c r="D26" s="59" t="str">
        <f>IF('Data sheet'!AB2="",IF('Data validation'!AB4="M","Missing Data",""),'Data sheet'!AB2)</f>
        <v/>
      </c>
      <c r="E26" s="60" t="str">
        <f>IF('Data sheet'!CY2="",IF('Data validation'!CY4="M","Missing Data",""),'Data sheet'!CY2)</f>
        <v/>
      </c>
      <c r="F26" s="60" t="str">
        <f>IF('Data sheet'!DF2="",IF('Data validation'!DF4="M","Missing Data",""),'Data sheet'!DF2)</f>
        <v/>
      </c>
      <c r="G26" s="60" t="str">
        <f>IF('Data sheet'!DM2="",IF('Data validation'!DM4="M","Missing Data",""),'Data sheet'!DM2)</f>
        <v/>
      </c>
      <c r="H26" s="60" t="str">
        <f>IF('Data sheet'!DT2="",IF('Data validation'!DT4="M","Missing Data",""),'Data sheet'!DT2)</f>
        <v/>
      </c>
      <c r="I26" s="60" t="str">
        <f>IF('Data sheet'!EA2="",IF('Data validation'!EA4="M","Missing Data",""),'Data sheet'!EA2)</f>
        <v/>
      </c>
      <c r="J26" s="60" t="str">
        <f>IF('Data sheet'!EH2="",IF('Data validation'!EH4="M","Missing Data",""),'Data sheet'!EH2)</f>
        <v/>
      </c>
      <c r="K26" s="60" t="str">
        <f>IF('Data sheet'!EO2="",IF('Data validation'!EO4="M","Missing Data",""),'Data sheet'!EO2)</f>
        <v/>
      </c>
      <c r="L26" s="60" t="str">
        <f>IF('Data sheet'!EV2="",IF('Data validation'!EV4="M","Missing Data",""),'Data sheet'!EV2)</f>
        <v/>
      </c>
      <c r="M26" s="60" t="str">
        <f>IF('Data sheet'!FC2="",IF('Data validation'!FC4="M","Missing Data",""),'Data sheet'!FC2)</f>
        <v/>
      </c>
      <c r="N26" s="60" t="str">
        <f>IF('Data sheet'!FJ2="",IF('Data validation'!FJ4="M","Missing Data",""),'Data sheet'!FJ2)</f>
        <v/>
      </c>
      <c r="O26" s="15"/>
    </row>
    <row r="27" spans="2:17">
      <c r="B27" s="13" t="s">
        <v>20</v>
      </c>
      <c r="C27" s="73" t="str">
        <f t="shared" si="0"/>
        <v/>
      </c>
      <c r="D27" s="74" t="str">
        <f>IF('Data sheet'!AC2="",IF('Data validation'!AC4="M","Missing Data",""),IF('Data sheet'!H2="F",'Data sheet'!AC2,""))</f>
        <v/>
      </c>
      <c r="E27" s="8"/>
      <c r="F27" s="8"/>
      <c r="G27" s="8"/>
      <c r="H27" s="8"/>
      <c r="I27" s="8"/>
      <c r="J27" s="8"/>
      <c r="K27" s="8"/>
      <c r="L27" s="8"/>
      <c r="M27" s="8"/>
      <c r="N27" s="8"/>
      <c r="O27" s="15"/>
    </row>
    <row r="28" spans="2:17" ht="15.75" thickBot="1">
      <c r="B28" s="14" t="s">
        <v>11</v>
      </c>
      <c r="C28" s="58" t="str">
        <f t="shared" si="0"/>
        <v/>
      </c>
      <c r="D28" s="75">
        <f>IF('Data sheet'!U2="",IF('Data validation'!U4="M","Missing Data",""),'Data sheet'!U2)</f>
        <v>1E-3</v>
      </c>
      <c r="E28" s="44" t="str">
        <f>IF(COUNTBLANK(E21:E26)=6,"",SUM(E21:E26))</f>
        <v/>
      </c>
      <c r="F28" s="44" t="str">
        <f t="shared" ref="F28:N28" si="2">IF(COUNTBLANK(F21:F26)=6,"",SUM(F21:F26))</f>
        <v/>
      </c>
      <c r="G28" s="44" t="str">
        <f t="shared" si="2"/>
        <v/>
      </c>
      <c r="H28" s="44" t="str">
        <f>IF(COUNTBLANK(H21:H26)=6,"",SUM(H21:H26))</f>
        <v/>
      </c>
      <c r="I28" s="44" t="str">
        <f>IF(COUNTBLANK(I21:I26)=6,"",SUM(I21:I26))</f>
        <v/>
      </c>
      <c r="J28" s="44" t="str">
        <f t="shared" si="2"/>
        <v/>
      </c>
      <c r="K28" s="44" t="str">
        <f t="shared" si="2"/>
        <v/>
      </c>
      <c r="L28" s="44" t="str">
        <f t="shared" si="2"/>
        <v/>
      </c>
      <c r="M28" s="44" t="str">
        <f t="shared" si="2"/>
        <v/>
      </c>
      <c r="N28" s="44" t="str">
        <f t="shared" si="2"/>
        <v/>
      </c>
      <c r="O28" s="15"/>
    </row>
    <row r="29" spans="2:17" ht="18.75" thickTop="1">
      <c r="B29" s="29" t="s">
        <v>99</v>
      </c>
      <c r="C29" s="28"/>
      <c r="D29" s="30"/>
      <c r="E29" s="30"/>
      <c r="F29" s="30"/>
      <c r="G29" s="30"/>
      <c r="H29" s="30"/>
      <c r="I29" s="30"/>
      <c r="J29" s="30"/>
      <c r="K29" s="30"/>
      <c r="L29" s="30"/>
      <c r="M29" s="30"/>
      <c r="N29" s="30"/>
      <c r="O29" s="31"/>
    </row>
    <row r="30" spans="2:17">
      <c r="B30" s="11" t="s">
        <v>85</v>
      </c>
      <c r="C30" s="54" t="str">
        <f t="shared" ref="C30:C42" si="3">IF(OR(D30="",$D$5=""),"",D30*$D$5)</f>
        <v/>
      </c>
      <c r="D30" s="76">
        <f>IF('Data sheet'!AE2="",IF('Data validation'!AE4="M","Missing Data",""),'Data sheet'!AE2)</f>
        <v>1E-3</v>
      </c>
      <c r="E30" s="8"/>
      <c r="F30" s="8"/>
      <c r="G30" s="8"/>
      <c r="H30" s="8"/>
      <c r="I30" s="8"/>
      <c r="J30" s="8"/>
      <c r="K30" s="8"/>
      <c r="L30" s="8"/>
      <c r="M30" s="8"/>
      <c r="N30" s="8"/>
      <c r="O30" s="77"/>
    </row>
    <row r="31" spans="2:17">
      <c r="B31" s="12" t="s">
        <v>86</v>
      </c>
      <c r="C31" s="53" t="str">
        <f>IF(OR(D31="",$D$5=""),"",D31*$D$5)</f>
        <v/>
      </c>
      <c r="D31" s="78" t="str">
        <f>IF('Data sheet'!AF2="",IF('Data validation'!AF4="M","Missing Data",""),'Data sheet'!AF2)</f>
        <v>Missing Data</v>
      </c>
      <c r="E31" s="8"/>
      <c r="F31" s="8"/>
      <c r="G31" s="8"/>
      <c r="H31" s="8"/>
      <c r="I31" s="8"/>
      <c r="J31" s="8"/>
      <c r="K31" s="8"/>
      <c r="L31" s="8"/>
      <c r="M31" s="8"/>
      <c r="N31" s="8"/>
      <c r="O31" s="77"/>
    </row>
    <row r="32" spans="2:17">
      <c r="B32" s="12" t="s">
        <v>87</v>
      </c>
      <c r="C32" s="53" t="str">
        <f t="shared" si="3"/>
        <v/>
      </c>
      <c r="D32" s="78">
        <f>IF('Data sheet'!AG2="",IF('Data validation'!AG4="M","Missing Data",""),'Data sheet'!AG2)</f>
        <v>1E-3</v>
      </c>
      <c r="E32" s="8"/>
      <c r="F32" s="8"/>
      <c r="G32" s="8"/>
      <c r="H32" s="8"/>
      <c r="I32" s="8"/>
      <c r="J32" s="8"/>
      <c r="K32" s="8"/>
      <c r="L32" s="8"/>
      <c r="M32" s="8"/>
      <c r="N32" s="8"/>
      <c r="O32" s="77"/>
    </row>
    <row r="33" spans="2:15">
      <c r="B33" s="12" t="s">
        <v>88</v>
      </c>
      <c r="C33" s="53" t="str">
        <f t="shared" si="3"/>
        <v/>
      </c>
      <c r="D33" s="78" t="str">
        <f>IF('Data sheet'!AH2="",IF('Data validation'!AH4="M","Missing Data",""),'Data sheet'!AH2)</f>
        <v/>
      </c>
      <c r="E33" s="8"/>
      <c r="F33" s="8"/>
      <c r="G33" s="8"/>
      <c r="H33" s="8"/>
      <c r="I33" s="8"/>
      <c r="J33" s="8"/>
      <c r="K33" s="8"/>
      <c r="L33" s="8"/>
      <c r="M33" s="8"/>
      <c r="N33" s="8"/>
      <c r="O33" s="77"/>
    </row>
    <row r="34" spans="2:15">
      <c r="B34" s="12" t="s">
        <v>69</v>
      </c>
      <c r="C34" s="53" t="str">
        <f t="shared" si="3"/>
        <v/>
      </c>
      <c r="D34" s="78" t="str">
        <f>IF('Data sheet'!AI2="",IF('Data validation'!AI4="M","Missing Data",""),'Data sheet'!AI2)</f>
        <v/>
      </c>
      <c r="E34" s="8"/>
      <c r="F34" s="8"/>
      <c r="G34" s="8"/>
      <c r="H34" s="8"/>
      <c r="I34" s="8"/>
      <c r="J34" s="8"/>
      <c r="K34" s="8"/>
      <c r="L34" s="8"/>
      <c r="M34" s="8"/>
      <c r="N34" s="8"/>
      <c r="O34" s="77"/>
    </row>
    <row r="35" spans="2:15">
      <c r="B35" s="12" t="s">
        <v>89</v>
      </c>
      <c r="C35" s="53" t="str">
        <f t="shared" si="3"/>
        <v/>
      </c>
      <c r="D35" s="78" t="str">
        <f>IF('Data sheet'!AJ2="",IF('Data validation'!AJ4="M","Missing Data",""),'Data sheet'!AJ2)</f>
        <v/>
      </c>
      <c r="E35" s="8"/>
      <c r="F35" s="8"/>
      <c r="G35" s="8"/>
      <c r="H35" s="8"/>
      <c r="I35" s="8"/>
      <c r="J35" s="8"/>
      <c r="K35" s="8"/>
      <c r="L35" s="8"/>
      <c r="M35" s="8"/>
      <c r="N35" s="8"/>
      <c r="O35" s="77"/>
    </row>
    <row r="36" spans="2:15">
      <c r="B36" s="12" t="s">
        <v>70</v>
      </c>
      <c r="C36" s="53" t="str">
        <f t="shared" si="3"/>
        <v/>
      </c>
      <c r="D36" s="78" t="str">
        <f>IF('Data sheet'!AK2="",IF('Data validation'!AK4="M","Missing Data",""),'Data sheet'!AK2)</f>
        <v/>
      </c>
      <c r="E36" s="8"/>
      <c r="F36" s="8"/>
      <c r="G36" s="8"/>
      <c r="H36" s="8"/>
      <c r="I36" s="8"/>
      <c r="J36" s="8"/>
      <c r="K36" s="8"/>
      <c r="L36" s="8"/>
      <c r="M36" s="8"/>
      <c r="N36" s="8"/>
      <c r="O36" s="77"/>
    </row>
    <row r="37" spans="2:15">
      <c r="B37" s="11" t="s">
        <v>32</v>
      </c>
      <c r="C37" s="54" t="str">
        <f t="shared" si="3"/>
        <v/>
      </c>
      <c r="D37" s="76" t="str">
        <f>IF('Data sheet'!AL2="",IF('Data validation'!AL4="M","Missing Data",""),'Data sheet'!AL2)</f>
        <v/>
      </c>
      <c r="E37" s="8"/>
      <c r="F37" s="8"/>
      <c r="G37" s="8"/>
      <c r="H37" s="8"/>
      <c r="I37" s="8"/>
      <c r="J37" s="8"/>
      <c r="K37" s="8"/>
      <c r="L37" s="8"/>
      <c r="M37" s="8"/>
      <c r="N37" s="8"/>
      <c r="O37" s="77"/>
    </row>
    <row r="38" spans="2:15">
      <c r="B38" s="12" t="s">
        <v>71</v>
      </c>
      <c r="C38" s="53" t="str">
        <f t="shared" si="3"/>
        <v/>
      </c>
      <c r="D38" s="78" t="str">
        <f>IF('Data sheet'!AM2="",IF('Data validation'!AM4="M","Missing Data",""),'Data sheet'!AM2)</f>
        <v/>
      </c>
      <c r="E38" s="8"/>
      <c r="F38" s="8"/>
      <c r="G38" s="8"/>
      <c r="H38" s="8"/>
      <c r="I38" s="8"/>
      <c r="J38" s="8"/>
      <c r="K38" s="8"/>
      <c r="L38" s="8"/>
      <c r="M38" s="8"/>
      <c r="N38" s="8"/>
      <c r="O38" s="77"/>
    </row>
    <row r="39" spans="2:15">
      <c r="B39" s="12" t="s">
        <v>72</v>
      </c>
      <c r="C39" s="53" t="str">
        <f t="shared" si="3"/>
        <v/>
      </c>
      <c r="D39" s="78" t="str">
        <f>IF('Data sheet'!AN2="",IF('Data validation'!AN4="M","Missing Data",""),'Data sheet'!AN2)</f>
        <v/>
      </c>
      <c r="E39" s="8"/>
      <c r="F39" s="8"/>
      <c r="G39" s="8"/>
      <c r="H39" s="8"/>
      <c r="I39" s="8"/>
      <c r="J39" s="8"/>
      <c r="K39" s="8"/>
      <c r="L39" s="8"/>
      <c r="M39" s="8"/>
      <c r="N39" s="8"/>
      <c r="O39" s="77"/>
    </row>
    <row r="40" spans="2:15">
      <c r="B40" s="12" t="s">
        <v>73</v>
      </c>
      <c r="C40" s="53" t="str">
        <f t="shared" si="3"/>
        <v/>
      </c>
      <c r="D40" s="78" t="str">
        <f>IF('Data sheet'!AO2="",IF('Data validation'!AO4="M","Missing Data",""),'Data sheet'!AO2)</f>
        <v/>
      </c>
      <c r="E40" s="8"/>
      <c r="F40" s="8"/>
      <c r="G40" s="8"/>
      <c r="H40" s="8"/>
      <c r="I40" s="8"/>
      <c r="J40" s="8"/>
      <c r="K40" s="8"/>
      <c r="L40" s="8"/>
      <c r="M40" s="8"/>
      <c r="N40" s="8"/>
      <c r="O40" s="77"/>
    </row>
    <row r="41" spans="2:15">
      <c r="B41" s="12" t="s">
        <v>74</v>
      </c>
      <c r="C41" s="53" t="str">
        <f t="shared" si="3"/>
        <v/>
      </c>
      <c r="D41" s="78" t="str">
        <f>IF('Data sheet'!AP2="",IF('Data validation'!AP4="M","Missing Data",""),'Data sheet'!AP2)</f>
        <v/>
      </c>
      <c r="E41" s="8"/>
      <c r="F41" s="8"/>
      <c r="G41" s="8"/>
      <c r="H41" s="8"/>
      <c r="I41" s="8"/>
      <c r="J41" s="8"/>
      <c r="K41" s="8"/>
      <c r="L41" s="8"/>
      <c r="M41" s="8"/>
      <c r="N41" s="8"/>
      <c r="O41" s="77"/>
    </row>
    <row r="42" spans="2:15">
      <c r="B42" s="12" t="s">
        <v>75</v>
      </c>
      <c r="C42" s="53" t="str">
        <f t="shared" si="3"/>
        <v/>
      </c>
      <c r="D42" s="78" t="str">
        <f>IF('Data sheet'!AQ2="",IF('Data validation'!AQ4="M","Missing Data",""),'Data sheet'!AQ2)</f>
        <v/>
      </c>
      <c r="E42" s="8"/>
      <c r="F42" s="8"/>
      <c r="G42" s="8"/>
      <c r="H42" s="8"/>
      <c r="I42" s="8"/>
      <c r="J42" s="8"/>
      <c r="K42" s="8"/>
      <c r="L42" s="8"/>
      <c r="M42" s="8"/>
      <c r="N42" s="8"/>
      <c r="O42" s="77"/>
    </row>
    <row r="43" spans="2:15">
      <c r="B43" s="12" t="s">
        <v>90</v>
      </c>
      <c r="C43" s="53" t="str">
        <f>IF(OR(D43="",$D$5=""),"",D43*$D$5)</f>
        <v/>
      </c>
      <c r="D43" s="78" t="str">
        <f>IF('Data sheet'!AR2="",IF('Data validation'!AR4="M","Missing Data",""),'Data sheet'!AR2)</f>
        <v/>
      </c>
      <c r="E43" s="8"/>
      <c r="F43" s="8"/>
      <c r="G43" s="8"/>
      <c r="H43" s="8"/>
      <c r="I43" s="8"/>
      <c r="J43" s="8"/>
      <c r="K43" s="8"/>
      <c r="L43" s="8"/>
      <c r="M43" s="8"/>
      <c r="N43" s="8"/>
      <c r="O43" s="77"/>
    </row>
    <row r="44" spans="2:15">
      <c r="B44" s="11" t="s">
        <v>106</v>
      </c>
      <c r="C44" s="54" t="str">
        <f t="shared" ref="C44:C79" si="4">IF(OR(D44="",$D$5=""),"",D44*$D$5)</f>
        <v/>
      </c>
      <c r="D44" s="76" t="str">
        <f>IF('Data sheet'!AS2="",IF('Data validation'!AS4="M","Missing Data",""),'Data sheet'!AS2)</f>
        <v/>
      </c>
      <c r="E44" s="8"/>
      <c r="F44" s="8"/>
      <c r="G44" s="8"/>
      <c r="H44" s="8"/>
      <c r="I44" s="8"/>
      <c r="J44" s="8"/>
      <c r="K44" s="8"/>
      <c r="L44" s="8"/>
      <c r="M44" s="8"/>
      <c r="N44" s="8"/>
      <c r="O44" s="77"/>
    </row>
    <row r="45" spans="2:15">
      <c r="B45" s="12" t="s">
        <v>76</v>
      </c>
      <c r="C45" s="53" t="str">
        <f t="shared" si="4"/>
        <v/>
      </c>
      <c r="D45" s="78" t="str">
        <f>IF('Data sheet'!AT2="",IF('Data validation'!AT4="M","Missing Data",""),'Data sheet'!AT2)</f>
        <v/>
      </c>
      <c r="E45" s="8"/>
      <c r="F45" s="8"/>
      <c r="G45" s="8"/>
      <c r="H45" s="8"/>
      <c r="I45" s="8"/>
      <c r="J45" s="8"/>
      <c r="K45" s="8"/>
      <c r="L45" s="8"/>
      <c r="M45" s="8"/>
      <c r="N45" s="8"/>
      <c r="O45" s="77"/>
    </row>
    <row r="46" spans="2:15">
      <c r="B46" s="12" t="s">
        <v>77</v>
      </c>
      <c r="C46" s="53" t="str">
        <f t="shared" si="4"/>
        <v/>
      </c>
      <c r="D46" s="78" t="str">
        <f>IF('Data sheet'!AU2="",IF('Data validation'!AU4="M","Missing Data",""),'Data sheet'!AU2)</f>
        <v/>
      </c>
      <c r="E46" s="8"/>
      <c r="F46" s="8"/>
      <c r="G46" s="8"/>
      <c r="H46" s="8"/>
      <c r="I46" s="8"/>
      <c r="J46" s="8"/>
      <c r="K46" s="8"/>
      <c r="L46" s="8"/>
      <c r="M46" s="8"/>
      <c r="N46" s="8"/>
      <c r="O46" s="77"/>
    </row>
    <row r="47" spans="2:15">
      <c r="B47" s="12" t="s">
        <v>78</v>
      </c>
      <c r="C47" s="53" t="str">
        <f t="shared" si="4"/>
        <v/>
      </c>
      <c r="D47" s="78" t="str">
        <f>IF('Data sheet'!AV2="",IF('Data validation'!AV4="M","Missing Data",""),'Data sheet'!AV2)</f>
        <v/>
      </c>
      <c r="E47" s="8"/>
      <c r="F47" s="8"/>
      <c r="G47" s="8"/>
      <c r="H47" s="8"/>
      <c r="I47" s="8"/>
      <c r="J47" s="8"/>
      <c r="K47" s="8"/>
      <c r="L47" s="8"/>
      <c r="M47" s="8"/>
      <c r="N47" s="8"/>
      <c r="O47" s="77"/>
    </row>
    <row r="48" spans="2:15">
      <c r="B48" s="12" t="s">
        <v>79</v>
      </c>
      <c r="C48" s="53" t="str">
        <f t="shared" si="4"/>
        <v/>
      </c>
      <c r="D48" s="78" t="str">
        <f>IF('Data sheet'!AW2="",IF('Data validation'!AW4="M","Missing Data",""),'Data sheet'!AW2)</f>
        <v/>
      </c>
      <c r="E48" s="8"/>
      <c r="F48" s="8"/>
      <c r="G48" s="8"/>
      <c r="H48" s="8"/>
      <c r="I48" s="8"/>
      <c r="J48" s="8"/>
      <c r="K48" s="8"/>
      <c r="L48" s="8"/>
      <c r="M48" s="8"/>
      <c r="N48" s="8"/>
      <c r="O48" s="77"/>
    </row>
    <row r="49" spans="2:15">
      <c r="B49" s="12" t="s">
        <v>80</v>
      </c>
      <c r="C49" s="53" t="str">
        <f t="shared" si="4"/>
        <v/>
      </c>
      <c r="D49" s="78" t="str">
        <f>IF('Data sheet'!AX2="",IF('Data validation'!AX4="M","Missing Data",""),'Data sheet'!AX2)</f>
        <v/>
      </c>
      <c r="E49" s="8"/>
      <c r="F49" s="8"/>
      <c r="G49" s="8"/>
      <c r="H49" s="8"/>
      <c r="I49" s="8"/>
      <c r="J49" s="8"/>
      <c r="K49" s="8"/>
      <c r="L49" s="8"/>
      <c r="M49" s="8"/>
      <c r="N49" s="8"/>
      <c r="O49" s="77"/>
    </row>
    <row r="50" spans="2:15">
      <c r="B50" s="12" t="s">
        <v>81</v>
      </c>
      <c r="C50" s="53" t="str">
        <f t="shared" si="4"/>
        <v/>
      </c>
      <c r="D50" s="78" t="str">
        <f>IF('Data sheet'!AY2="",IF('Data validation'!AY4="M","Missing Data",""),'Data sheet'!AY2)</f>
        <v/>
      </c>
      <c r="E50" s="8"/>
      <c r="F50" s="8"/>
      <c r="G50" s="8"/>
      <c r="H50" s="8"/>
      <c r="I50" s="8"/>
      <c r="J50" s="8"/>
      <c r="K50" s="8"/>
      <c r="L50" s="8"/>
      <c r="M50" s="8"/>
      <c r="N50" s="8"/>
      <c r="O50" s="77"/>
    </row>
    <row r="51" spans="2:15">
      <c r="B51" s="12" t="s">
        <v>91</v>
      </c>
      <c r="C51" s="53" t="str">
        <f t="shared" si="4"/>
        <v/>
      </c>
      <c r="D51" s="78" t="str">
        <f>IF('Data sheet'!AZ2="",IF('Data validation'!AZ4="M","Missing Data",""),'Data sheet'!AZ2)</f>
        <v/>
      </c>
      <c r="E51" s="8"/>
      <c r="F51" s="8"/>
      <c r="G51" s="8"/>
      <c r="H51" s="8"/>
      <c r="I51" s="8"/>
      <c r="J51" s="8"/>
      <c r="K51" s="8"/>
      <c r="L51" s="8"/>
      <c r="M51" s="8"/>
      <c r="N51" s="8"/>
      <c r="O51" s="77"/>
    </row>
    <row r="52" spans="2:15">
      <c r="B52" s="11" t="s">
        <v>84</v>
      </c>
      <c r="C52" s="54" t="str">
        <f t="shared" si="4"/>
        <v/>
      </c>
      <c r="D52" s="76" t="str">
        <f>IF('Data sheet'!BA2="",IF('Data validation'!BA4="M","Missing Data",""),'Data sheet'!BA2)</f>
        <v/>
      </c>
      <c r="E52" s="8"/>
      <c r="F52" s="8"/>
      <c r="G52" s="8"/>
      <c r="H52" s="8"/>
      <c r="I52" s="8"/>
      <c r="J52" s="8"/>
      <c r="K52" s="8"/>
      <c r="L52" s="8"/>
      <c r="M52" s="8"/>
      <c r="N52" s="8"/>
      <c r="O52" s="77"/>
    </row>
    <row r="53" spans="2:15">
      <c r="B53" s="12" t="s">
        <v>83</v>
      </c>
      <c r="C53" s="53" t="str">
        <f t="shared" si="4"/>
        <v/>
      </c>
      <c r="D53" s="78" t="str">
        <f>IF('Data sheet'!BB2="",IF('Data validation'!BB4="M","Missing Data",""),'Data sheet'!BB2)</f>
        <v/>
      </c>
      <c r="E53" s="8"/>
      <c r="F53" s="8"/>
      <c r="G53" s="8"/>
      <c r="H53" s="8"/>
      <c r="I53" s="8"/>
      <c r="J53" s="8"/>
      <c r="K53" s="8"/>
      <c r="L53" s="8"/>
      <c r="M53" s="8"/>
      <c r="N53" s="8"/>
      <c r="O53" s="77"/>
    </row>
    <row r="54" spans="2:15">
      <c r="B54" s="12" t="s">
        <v>82</v>
      </c>
      <c r="C54" s="53" t="str">
        <f t="shared" si="4"/>
        <v/>
      </c>
      <c r="D54" s="78" t="str">
        <f>IF('Data sheet'!BC2="",IF('Data validation'!BC4="M","Missing Data",""),'Data sheet'!BC2)</f>
        <v/>
      </c>
      <c r="E54" s="8"/>
      <c r="F54" s="8"/>
      <c r="G54" s="8"/>
      <c r="H54" s="8"/>
      <c r="I54" s="8"/>
      <c r="J54" s="8"/>
      <c r="K54" s="8"/>
      <c r="L54" s="8"/>
      <c r="M54" s="8"/>
      <c r="N54" s="8"/>
      <c r="O54" s="77"/>
    </row>
    <row r="55" spans="2:15">
      <c r="B55" s="12" t="s">
        <v>92</v>
      </c>
      <c r="C55" s="73" t="str">
        <f t="shared" si="4"/>
        <v/>
      </c>
      <c r="D55" s="79" t="str">
        <f>IF('Data sheet'!BD2="",IF('Data validation'!BD4="M","Missing Data",""),'Data sheet'!BD2)</f>
        <v/>
      </c>
      <c r="E55" s="8"/>
      <c r="F55" s="8"/>
      <c r="G55" s="8"/>
      <c r="H55" s="8"/>
      <c r="I55" s="8"/>
      <c r="J55" s="8"/>
      <c r="K55" s="8"/>
      <c r="L55" s="8"/>
      <c r="M55" s="8"/>
      <c r="N55" s="8"/>
      <c r="O55" s="77"/>
    </row>
    <row r="56" spans="2:15" ht="15.75" thickBot="1">
      <c r="B56" s="14" t="s">
        <v>14</v>
      </c>
      <c r="C56" s="55" t="str">
        <f t="shared" si="4"/>
        <v/>
      </c>
      <c r="D56" s="45">
        <f>IF('Data sheet'!AD2="",IF('Data validation'!AD4="M","Missing Data",""),'Data sheet'!AD2-'Data sheet'!BH2)</f>
        <v>1E-3</v>
      </c>
      <c r="E56" s="8"/>
      <c r="F56" s="8"/>
      <c r="G56" s="8"/>
      <c r="H56" s="8"/>
      <c r="I56" s="8"/>
      <c r="J56" s="8"/>
      <c r="K56" s="8"/>
      <c r="L56" s="8"/>
      <c r="M56" s="8"/>
      <c r="N56" s="8"/>
      <c r="O56" s="77"/>
    </row>
    <row r="57" spans="2:15" ht="18.75" thickTop="1">
      <c r="B57" s="29" t="s">
        <v>100</v>
      </c>
      <c r="C57" s="28"/>
      <c r="D57" s="30"/>
      <c r="E57" s="30"/>
      <c r="F57" s="30"/>
      <c r="G57" s="30"/>
      <c r="H57" s="30"/>
      <c r="I57" s="30"/>
      <c r="J57" s="30"/>
      <c r="K57" s="30"/>
      <c r="L57" s="30"/>
      <c r="M57" s="30"/>
      <c r="N57" s="30"/>
      <c r="O57" s="31"/>
    </row>
    <row r="58" spans="2:15">
      <c r="B58" s="17" t="s">
        <v>40</v>
      </c>
      <c r="C58" s="53" t="str">
        <f t="shared" si="4"/>
        <v/>
      </c>
      <c r="D58" s="80" t="str">
        <f>IF('Data sheet'!BF2="",IF('Data validation'!BF4="M","Missing Data",""),'Data sheet'!BF2)</f>
        <v/>
      </c>
      <c r="E58" s="8"/>
      <c r="F58" s="8"/>
      <c r="G58" s="8"/>
      <c r="H58" s="8"/>
      <c r="I58" s="8"/>
      <c r="J58" s="8"/>
      <c r="K58" s="8"/>
      <c r="L58" s="8"/>
      <c r="M58" s="8"/>
      <c r="N58" s="8"/>
      <c r="O58" s="77"/>
    </row>
    <row r="59" spans="2:15">
      <c r="B59" s="17" t="s">
        <v>39</v>
      </c>
      <c r="C59" s="53" t="str">
        <f t="shared" si="4"/>
        <v/>
      </c>
      <c r="D59" s="80" t="str">
        <f>IF('Data sheet'!BG2="",IF('Data validation'!BG4="M","Missing Data",""),'Data sheet'!BG2)</f>
        <v/>
      </c>
      <c r="E59" s="8"/>
      <c r="F59" s="8"/>
      <c r="G59" s="8"/>
      <c r="H59" s="8"/>
      <c r="I59" s="8"/>
      <c r="J59" s="8"/>
      <c r="K59" s="8"/>
      <c r="L59" s="8"/>
      <c r="M59" s="8"/>
      <c r="N59" s="8"/>
      <c r="O59" s="77"/>
    </row>
    <row r="60" spans="2:15">
      <c r="B60" s="17" t="s">
        <v>41</v>
      </c>
      <c r="C60" s="53" t="str">
        <f t="shared" si="4"/>
        <v/>
      </c>
      <c r="D60" s="39"/>
      <c r="E60" s="8"/>
      <c r="F60" s="8"/>
      <c r="G60" s="8"/>
      <c r="H60" s="8"/>
      <c r="I60" s="8"/>
      <c r="J60" s="8"/>
      <c r="K60" s="8"/>
      <c r="L60" s="8"/>
      <c r="M60" s="8"/>
      <c r="N60" s="8"/>
      <c r="O60" s="77"/>
    </row>
    <row r="61" spans="2:15" ht="15.75" thickBot="1">
      <c r="B61" s="14" t="s">
        <v>53</v>
      </c>
      <c r="C61" s="55" t="str">
        <f t="shared" si="4"/>
        <v/>
      </c>
      <c r="D61" s="45" t="str">
        <f>IF('Data sheet'!BE2="",IF('Data validation'!BE4="M","Missing Data",""),'Data sheet'!BE2)</f>
        <v/>
      </c>
      <c r="E61" s="9"/>
      <c r="F61" s="9"/>
      <c r="G61" s="9"/>
      <c r="H61" s="9"/>
      <c r="I61" s="9"/>
      <c r="J61" s="9"/>
      <c r="K61" s="9"/>
      <c r="L61" s="9"/>
      <c r="M61" s="9"/>
      <c r="N61" s="9"/>
      <c r="O61" s="10"/>
    </row>
    <row r="62" spans="2:15" ht="18.75" thickTop="1">
      <c r="B62" s="29" t="s">
        <v>102</v>
      </c>
      <c r="C62" s="28"/>
      <c r="D62" s="30"/>
      <c r="E62" s="30"/>
      <c r="F62" s="30"/>
      <c r="G62" s="30"/>
      <c r="H62" s="30"/>
      <c r="I62" s="30"/>
      <c r="J62" s="30"/>
      <c r="K62" s="30"/>
      <c r="L62" s="30"/>
      <c r="M62" s="30"/>
      <c r="N62" s="30"/>
      <c r="O62" s="31"/>
    </row>
    <row r="63" spans="2:15">
      <c r="B63" s="17" t="s">
        <v>59</v>
      </c>
      <c r="C63" s="53" t="str">
        <f t="shared" si="4"/>
        <v/>
      </c>
      <c r="D63" s="42" t="str">
        <f>IF(COUNTBLANK(D94:D96)=3,"",SUM(D94:D96))</f>
        <v/>
      </c>
      <c r="E63" s="8"/>
      <c r="F63" s="22"/>
      <c r="G63" s="22"/>
      <c r="H63" s="22"/>
      <c r="I63" s="22"/>
      <c r="J63" s="22"/>
      <c r="K63" s="22"/>
      <c r="L63" s="22"/>
      <c r="M63" s="22"/>
      <c r="N63" s="22"/>
      <c r="O63" s="15"/>
    </row>
    <row r="64" spans="2:15">
      <c r="B64" s="17" t="s">
        <v>58</v>
      </c>
      <c r="C64" s="53" t="str">
        <f t="shared" si="4"/>
        <v/>
      </c>
      <c r="D64" s="81" t="str">
        <f>IF('Data sheet'!BO2="",IF('Data validation'!BO4="M","Missing Data",""),'Data sheet'!BO2)</f>
        <v/>
      </c>
      <c r="E64" s="8"/>
      <c r="F64" s="22"/>
      <c r="G64" s="22"/>
      <c r="H64" s="22"/>
      <c r="I64" s="22"/>
      <c r="J64" s="22"/>
      <c r="K64" s="22"/>
      <c r="L64" s="22"/>
      <c r="M64" s="22"/>
      <c r="N64" s="22"/>
      <c r="O64" s="15"/>
    </row>
    <row r="65" spans="2:15">
      <c r="B65" s="17" t="s">
        <v>61</v>
      </c>
      <c r="C65" s="53" t="str">
        <f t="shared" si="4"/>
        <v/>
      </c>
      <c r="D65" s="81" t="str">
        <f>IF('Data sheet'!BP2="",IF('Data validation'!BP4="M","Missing Data",""),'Data sheet'!BP2)</f>
        <v/>
      </c>
      <c r="E65" s="8"/>
      <c r="F65" s="22"/>
      <c r="G65" s="22"/>
      <c r="H65" s="22"/>
      <c r="I65" s="22"/>
      <c r="J65" s="22"/>
      <c r="K65" s="22"/>
      <c r="L65" s="22"/>
      <c r="M65" s="22"/>
      <c r="N65" s="22"/>
      <c r="O65" s="15"/>
    </row>
    <row r="66" spans="2:15">
      <c r="B66" s="17" t="s">
        <v>60</v>
      </c>
      <c r="C66" s="53" t="str">
        <f t="shared" si="4"/>
        <v/>
      </c>
      <c r="D66" s="82" t="str">
        <f>IF('Data sheet'!BQ2="",IF('Data validation'!BQ4="M","Missing Data",""),'Data sheet'!BQ2)</f>
        <v/>
      </c>
      <c r="E66" s="8"/>
      <c r="F66" s="22"/>
      <c r="G66" s="22"/>
      <c r="H66" s="22"/>
      <c r="I66" s="22"/>
      <c r="J66" s="22"/>
      <c r="K66" s="22"/>
      <c r="L66" s="22"/>
      <c r="M66" s="22"/>
      <c r="N66" s="22"/>
      <c r="O66" s="15"/>
    </row>
    <row r="67" spans="2:15" ht="15.75" thickBot="1">
      <c r="B67" s="14" t="s">
        <v>62</v>
      </c>
      <c r="C67" s="55" t="str">
        <f t="shared" si="4"/>
        <v/>
      </c>
      <c r="D67" s="41" t="str">
        <f>IF('Data sheet'!BH2="",IF('Data validation'!BH4="M","Missing Data",""),'Data sheet'!BH2)</f>
        <v/>
      </c>
      <c r="E67" s="8"/>
      <c r="F67" s="22"/>
      <c r="G67" s="22"/>
      <c r="H67" s="22"/>
      <c r="I67" s="22"/>
      <c r="J67" s="22"/>
      <c r="K67" s="22"/>
      <c r="L67" s="22"/>
      <c r="M67" s="22"/>
      <c r="N67" s="22"/>
      <c r="O67" s="15"/>
    </row>
    <row r="68" spans="2:15" ht="18.75" thickTop="1">
      <c r="B68" s="29" t="s">
        <v>101</v>
      </c>
      <c r="C68" s="28"/>
      <c r="D68" s="30"/>
      <c r="E68" s="30"/>
      <c r="F68" s="30"/>
      <c r="G68" s="30"/>
      <c r="H68" s="30"/>
      <c r="I68" s="30"/>
      <c r="J68" s="30"/>
      <c r="K68" s="30"/>
      <c r="L68" s="30"/>
      <c r="M68" s="30"/>
      <c r="N68" s="30"/>
      <c r="O68" s="31"/>
    </row>
    <row r="69" spans="2:15">
      <c r="B69" s="11" t="s">
        <v>107</v>
      </c>
      <c r="C69" s="54" t="str">
        <f t="shared" si="4"/>
        <v/>
      </c>
      <c r="D69" s="83" t="str">
        <f>IF('Data sheet'!BR2="",IF('Data validation'!BR4="M","Missing Data",""),'Data sheet'!BR2)</f>
        <v/>
      </c>
      <c r="E69" s="9"/>
      <c r="F69" s="9"/>
      <c r="G69" s="9"/>
      <c r="H69" s="9"/>
      <c r="I69" s="9"/>
      <c r="J69" s="9"/>
      <c r="K69" s="9"/>
      <c r="L69" s="9"/>
      <c r="M69" s="9"/>
      <c r="N69" s="9"/>
      <c r="O69" s="10"/>
    </row>
    <row r="70" spans="2:15">
      <c r="B70" s="12" t="s">
        <v>44</v>
      </c>
      <c r="C70" s="53" t="str">
        <f t="shared" si="4"/>
        <v/>
      </c>
      <c r="D70" s="59" t="str">
        <f>IF('Data sheet'!BS2="",IF('Data validation'!BS4="M","Missing Data",""),'Data sheet'!BS2)</f>
        <v/>
      </c>
      <c r="E70" s="8"/>
      <c r="F70" s="22"/>
      <c r="G70" s="22"/>
      <c r="H70" s="22"/>
      <c r="I70" s="22"/>
      <c r="J70" s="22"/>
      <c r="K70" s="22"/>
      <c r="L70" s="22"/>
      <c r="M70" s="22"/>
      <c r="N70" s="22"/>
      <c r="O70" s="15"/>
    </row>
    <row r="71" spans="2:15">
      <c r="B71" s="12" t="s">
        <v>45</v>
      </c>
      <c r="C71" s="53" t="str">
        <f t="shared" si="4"/>
        <v/>
      </c>
      <c r="D71" s="59" t="str">
        <f>IF('Data sheet'!BT2="",IF('Data validation'!BT4="M","Missing Data",""),'Data sheet'!BT2)</f>
        <v/>
      </c>
      <c r="E71" s="8"/>
      <c r="F71" s="22"/>
      <c r="G71" s="22"/>
      <c r="H71" s="22"/>
      <c r="I71" s="22"/>
      <c r="J71" s="22"/>
      <c r="K71" s="22"/>
      <c r="L71" s="22"/>
      <c r="M71" s="22"/>
      <c r="N71" s="22"/>
      <c r="O71" s="15"/>
    </row>
    <row r="72" spans="2:15">
      <c r="B72" s="12" t="s">
        <v>46</v>
      </c>
      <c r="C72" s="53" t="str">
        <f t="shared" si="4"/>
        <v/>
      </c>
      <c r="D72" s="59" t="str">
        <f>IF('Data sheet'!BU2="",IF('Data validation'!BU4="M","Missing Data",""),'Data sheet'!BU2)</f>
        <v/>
      </c>
      <c r="E72" s="8"/>
      <c r="F72" s="22"/>
      <c r="G72" s="22"/>
      <c r="H72" s="22"/>
      <c r="I72" s="22"/>
      <c r="J72" s="22"/>
      <c r="K72" s="22"/>
      <c r="L72" s="22"/>
      <c r="M72" s="22"/>
      <c r="N72" s="22"/>
      <c r="O72" s="15"/>
    </row>
    <row r="73" spans="2:15">
      <c r="B73" s="12" t="s">
        <v>48</v>
      </c>
      <c r="C73" s="53" t="str">
        <f t="shared" si="4"/>
        <v/>
      </c>
      <c r="D73" s="59" t="str">
        <f>IF('Data sheet'!BV2="",IF('Data validation'!BV4="M","Missing Data",""),'Data sheet'!BV2)</f>
        <v/>
      </c>
      <c r="E73" s="8"/>
      <c r="F73" s="22"/>
      <c r="G73" s="22"/>
      <c r="H73" s="22"/>
      <c r="I73" s="22"/>
      <c r="J73" s="22"/>
      <c r="K73" s="22"/>
      <c r="L73" s="22"/>
      <c r="M73" s="22"/>
      <c r="N73" s="22"/>
      <c r="O73" s="15"/>
    </row>
    <row r="74" spans="2:15">
      <c r="B74" s="12" t="s">
        <v>93</v>
      </c>
      <c r="C74" s="53" t="str">
        <f t="shared" si="4"/>
        <v/>
      </c>
      <c r="D74" s="59" t="str">
        <f>IF('Data sheet'!BW2="",IF('Data validation'!BW4="M","Missing Data",""),'Data sheet'!BW2)</f>
        <v/>
      </c>
      <c r="E74" s="8"/>
      <c r="F74" s="22"/>
      <c r="G74" s="22"/>
      <c r="H74" s="22"/>
      <c r="I74" s="22"/>
      <c r="J74" s="22"/>
      <c r="K74" s="22"/>
      <c r="L74" s="22"/>
      <c r="M74" s="22"/>
      <c r="N74" s="22"/>
      <c r="O74" s="15"/>
    </row>
    <row r="75" spans="2:15">
      <c r="B75" s="12" t="s">
        <v>47</v>
      </c>
      <c r="C75" s="53" t="str">
        <f t="shared" si="4"/>
        <v/>
      </c>
      <c r="D75" s="59" t="str">
        <f>IF('Data sheet'!BX2="",IF('Data validation'!BX4="M","Missing Data",""),'Data sheet'!BX2)</f>
        <v/>
      </c>
      <c r="E75" s="8"/>
      <c r="F75" s="22"/>
      <c r="G75" s="22"/>
      <c r="H75" s="22"/>
      <c r="I75" s="22"/>
      <c r="J75" s="22"/>
      <c r="K75" s="22"/>
      <c r="L75" s="22"/>
      <c r="M75" s="22"/>
      <c r="N75" s="22"/>
      <c r="O75" s="15"/>
    </row>
    <row r="76" spans="2:15">
      <c r="B76" s="12" t="s">
        <v>49</v>
      </c>
      <c r="C76" s="53" t="str">
        <f t="shared" si="4"/>
        <v/>
      </c>
      <c r="D76" s="59" t="str">
        <f>IF('Data sheet'!BY2="",IF('Data validation'!BY4="M","Missing Data",""),'Data sheet'!BY2)</f>
        <v/>
      </c>
      <c r="E76" s="8"/>
      <c r="F76" s="22"/>
      <c r="G76" s="22"/>
      <c r="H76" s="22"/>
      <c r="I76" s="22"/>
      <c r="J76" s="22"/>
      <c r="K76" s="22"/>
      <c r="L76" s="22"/>
      <c r="M76" s="22"/>
      <c r="N76" s="22"/>
      <c r="O76" s="15"/>
    </row>
    <row r="77" spans="2:15">
      <c r="B77" s="12" t="s">
        <v>50</v>
      </c>
      <c r="C77" s="53" t="str">
        <f t="shared" si="4"/>
        <v/>
      </c>
      <c r="D77" s="59" t="str">
        <f>IF('Data sheet'!BZ2="",IF('Data validation'!BZ4="M","Missing Data",""),'Data sheet'!BZ2)</f>
        <v/>
      </c>
      <c r="E77" s="8"/>
      <c r="F77" s="22"/>
      <c r="G77" s="22"/>
      <c r="H77" s="22"/>
      <c r="I77" s="22"/>
      <c r="J77" s="22"/>
      <c r="K77" s="22"/>
      <c r="L77" s="22"/>
      <c r="M77" s="22"/>
      <c r="N77" s="22"/>
      <c r="O77" s="15"/>
    </row>
    <row r="78" spans="2:15">
      <c r="B78" s="12" t="s">
        <v>51</v>
      </c>
      <c r="C78" s="53" t="str">
        <f t="shared" si="4"/>
        <v/>
      </c>
      <c r="D78" s="59" t="str">
        <f>IF('Data sheet'!CA2="",IF('Data validation'!CA4="M","Missing Data",""),'Data sheet'!CA2)</f>
        <v/>
      </c>
      <c r="E78" s="8"/>
      <c r="F78" s="22"/>
      <c r="G78" s="22"/>
      <c r="H78" s="22"/>
      <c r="I78" s="22"/>
      <c r="J78" s="22"/>
      <c r="K78" s="22"/>
      <c r="L78" s="22"/>
      <c r="M78" s="22"/>
      <c r="N78" s="22"/>
      <c r="O78" s="15"/>
    </row>
    <row r="79" spans="2:15">
      <c r="B79" s="12" t="s">
        <v>52</v>
      </c>
      <c r="C79" s="53" t="str">
        <f t="shared" si="4"/>
        <v/>
      </c>
      <c r="D79" s="84" t="str">
        <f>IF('Data sheet'!CB2="",IF('Data validation'!CB4="M","Missing Data",""),'Data sheet'!CB2)</f>
        <v/>
      </c>
      <c r="E79" s="8"/>
      <c r="F79" s="22"/>
      <c r="G79" s="22"/>
      <c r="H79" s="22"/>
      <c r="I79" s="22"/>
      <c r="J79" s="22"/>
      <c r="K79" s="22"/>
      <c r="L79" s="22"/>
      <c r="M79" s="22"/>
      <c r="N79" s="22"/>
      <c r="O79" s="15"/>
    </row>
    <row r="80" spans="2:15" ht="18">
      <c r="B80" s="29" t="s">
        <v>108</v>
      </c>
      <c r="C80" s="28"/>
      <c r="D80" s="30"/>
      <c r="E80" s="30"/>
      <c r="F80" s="30"/>
      <c r="G80" s="30"/>
      <c r="H80" s="30"/>
      <c r="I80" s="30"/>
      <c r="J80" s="30"/>
      <c r="K80" s="30"/>
      <c r="L80" s="30"/>
      <c r="M80" s="30"/>
      <c r="N80" s="30"/>
      <c r="O80" s="31"/>
    </row>
    <row r="81" spans="2:15">
      <c r="B81" s="17" t="s">
        <v>57</v>
      </c>
      <c r="C81" s="85" t="str">
        <f>IF('Data sheet'!R2="",IF('Data validation'!R4="M","Missing Data",""),'Data sheet'!R2)</f>
        <v/>
      </c>
      <c r="D81" s="38" t="str">
        <f>IF(OR(C81="", $D$5=""),"",C81/$D$5)</f>
        <v/>
      </c>
      <c r="E81" s="8"/>
      <c r="F81" s="22"/>
      <c r="G81" s="22"/>
      <c r="H81" s="22"/>
      <c r="I81" s="22"/>
      <c r="J81" s="22"/>
      <c r="K81" s="22"/>
      <c r="L81" s="22"/>
      <c r="M81" s="22"/>
      <c r="N81" s="22"/>
      <c r="O81" s="15"/>
    </row>
    <row r="82" spans="2:15">
      <c r="B82" s="17" t="s">
        <v>42</v>
      </c>
      <c r="C82" s="85" t="str">
        <f>IF('Data sheet'!S2="",IF('Data validation'!S4="M","Missing Data",""),'Data sheet'!S2)</f>
        <v/>
      </c>
      <c r="D82" s="38" t="str">
        <f>IF(OR(C82="", $D$5=""),"",C82/$D$5)</f>
        <v/>
      </c>
      <c r="E82" s="8"/>
      <c r="F82" s="22"/>
      <c r="G82" s="22"/>
      <c r="H82" s="22"/>
      <c r="I82" s="22"/>
      <c r="J82" s="22"/>
      <c r="K82" s="22"/>
      <c r="L82" s="22"/>
      <c r="M82" s="22"/>
      <c r="N82" s="22"/>
      <c r="O82" s="15"/>
    </row>
    <row r="83" spans="2:15">
      <c r="B83" s="17" t="s">
        <v>68</v>
      </c>
      <c r="C83" s="86" t="str">
        <f>IF('Data sheet'!T2="",IF('Data validation'!T4="M","Missing Data",""),'Data sheet'!T2)</f>
        <v/>
      </c>
      <c r="D83" s="56" t="str">
        <f t="shared" ref="D83:D84" si="5">IF(OR(C83="", $D$5=""),"",C83/$D$5)</f>
        <v/>
      </c>
      <c r="E83" s="8"/>
      <c r="F83" s="22"/>
      <c r="G83" s="22"/>
      <c r="H83" s="22"/>
      <c r="I83" s="22"/>
      <c r="J83" s="22"/>
      <c r="K83" s="22"/>
      <c r="L83" s="22"/>
      <c r="M83" s="22"/>
      <c r="N83" s="22"/>
      <c r="O83" s="15"/>
    </row>
    <row r="84" spans="2:15" ht="15.75" thickBot="1">
      <c r="B84" s="14" t="s">
        <v>43</v>
      </c>
      <c r="C84" s="40" t="str">
        <f>IF(COUNTBLANK(C81:C83)=3,"",SUM(C81:C83))</f>
        <v/>
      </c>
      <c r="D84" s="57" t="str">
        <f t="shared" si="5"/>
        <v/>
      </c>
      <c r="E84" s="8"/>
      <c r="F84" s="22"/>
      <c r="G84" s="22"/>
      <c r="H84" s="22"/>
      <c r="I84" s="22"/>
      <c r="J84" s="22"/>
      <c r="K84" s="22"/>
      <c r="L84" s="22"/>
      <c r="M84" s="22"/>
      <c r="N84" s="22"/>
      <c r="O84" s="15"/>
    </row>
    <row r="85" spans="2:15" ht="18.75" thickTop="1">
      <c r="B85" s="29" t="s">
        <v>103</v>
      </c>
      <c r="C85" s="28"/>
      <c r="D85" s="30"/>
      <c r="E85" s="30"/>
      <c r="F85" s="30"/>
      <c r="G85" s="30"/>
      <c r="H85" s="30"/>
      <c r="I85" s="30"/>
      <c r="J85" s="30"/>
      <c r="K85" s="30"/>
      <c r="L85" s="30"/>
      <c r="M85" s="30"/>
      <c r="N85" s="30"/>
      <c r="O85" s="31"/>
    </row>
    <row r="86" spans="2:15">
      <c r="B86" s="25" t="s">
        <v>55</v>
      </c>
      <c r="C86" s="87" t="str">
        <f>IF('Data sheet'!CC2="",IF('Data validation'!CC4="M","Missing Data",""),'Data sheet'!CC2)</f>
        <v>Missing Data</v>
      </c>
      <c r="D86" s="26"/>
      <c r="E86" s="26"/>
      <c r="F86" s="26"/>
      <c r="G86" s="26"/>
      <c r="H86" s="26"/>
      <c r="I86" s="26"/>
      <c r="J86" s="26"/>
      <c r="K86" s="26"/>
      <c r="L86" s="26"/>
      <c r="M86" s="26"/>
      <c r="N86" s="26"/>
      <c r="O86" s="27"/>
    </row>
    <row r="87" spans="2:15">
      <c r="B87" s="25" t="s">
        <v>12</v>
      </c>
      <c r="C87" s="87">
        <f>IF('Data sheet'!CD2="",IF('Data validation'!CD4="M","Missing Data",""),'Data sheet'!CD2)</f>
        <v>0.05</v>
      </c>
      <c r="D87" s="26"/>
      <c r="E87" s="26"/>
      <c r="F87" s="26"/>
      <c r="G87" s="26"/>
      <c r="H87" s="26"/>
      <c r="I87" s="26"/>
      <c r="J87" s="26"/>
      <c r="K87" s="26"/>
      <c r="L87" s="26"/>
      <c r="M87" s="26"/>
      <c r="N87" s="26"/>
      <c r="O87" s="27"/>
    </row>
    <row r="88" spans="2:15">
      <c r="B88" s="18"/>
      <c r="C88" s="19"/>
      <c r="D88" s="20"/>
      <c r="E88" s="20"/>
      <c r="F88" s="20"/>
      <c r="G88" s="20"/>
      <c r="H88" s="20"/>
      <c r="I88" s="20"/>
      <c r="J88" s="20"/>
      <c r="K88" s="20"/>
      <c r="L88" s="20"/>
      <c r="M88" s="20"/>
      <c r="N88" s="20"/>
      <c r="O88" s="21"/>
    </row>
    <row r="90" spans="2:15">
      <c r="B90" s="35" t="s">
        <v>104</v>
      </c>
      <c r="C90" s="36"/>
      <c r="D90" s="36"/>
      <c r="E90" s="36"/>
      <c r="F90" s="36"/>
      <c r="G90" s="36"/>
      <c r="H90" s="36"/>
      <c r="I90" s="36"/>
      <c r="J90" s="36"/>
      <c r="K90" s="36"/>
      <c r="L90" s="36"/>
      <c r="M90" s="36"/>
      <c r="N90" s="36"/>
      <c r="O90" s="37"/>
    </row>
    <row r="91" spans="2:15" ht="15.75" thickBot="1">
      <c r="B91" s="13" t="s">
        <v>15</v>
      </c>
      <c r="C91" s="7"/>
      <c r="D91" s="88" t="str">
        <f>IF('Data sheet'!BI2="",IF('Data validation'!BI4="M","Missing Data",""),'Data sheet'!BI2)</f>
        <v/>
      </c>
      <c r="E91" s="7"/>
      <c r="F91" s="22"/>
      <c r="G91" s="22"/>
      <c r="H91" s="22"/>
      <c r="I91" s="22"/>
      <c r="J91" s="22"/>
      <c r="K91" s="22"/>
      <c r="L91" s="22"/>
      <c r="M91" s="22"/>
      <c r="N91" s="22"/>
      <c r="O91" s="15"/>
    </row>
    <row r="92" spans="2:15" ht="15.75" thickTop="1">
      <c r="B92" s="13" t="s">
        <v>63</v>
      </c>
      <c r="C92" s="53" t="str">
        <f t="shared" ref="C92:C96" si="6">IF(OR(D92="",$D$5=""),"",D92*$D$5)</f>
        <v/>
      </c>
      <c r="D92" s="89" t="str">
        <f>IF('Data sheet'!BJ2="",IF('Data validation'!BJ4="M","Missing Data",""),'Data sheet'!BJ2)</f>
        <v/>
      </c>
      <c r="E92" s="90" t="str">
        <f t="shared" ref="E92:E95" si="7">IF(OR($D$92="",D92=""),"",D92/$D$92)</f>
        <v/>
      </c>
      <c r="F92" s="22"/>
      <c r="G92" s="22"/>
      <c r="H92" s="22"/>
      <c r="I92" s="22"/>
      <c r="J92" s="22"/>
      <c r="K92" s="22"/>
      <c r="L92" s="22"/>
      <c r="M92" s="22"/>
      <c r="N92" s="22"/>
      <c r="O92" s="15"/>
    </row>
    <row r="93" spans="2:15">
      <c r="B93" s="13" t="s">
        <v>64</v>
      </c>
      <c r="C93" s="53" t="str">
        <f t="shared" si="6"/>
        <v/>
      </c>
      <c r="D93" s="80" t="str">
        <f>IF('Data sheet'!BK2="",IF('Data validation'!BK4="M","Missing Data",""),'Data sheet'!BK2)</f>
        <v/>
      </c>
      <c r="E93" s="90" t="str">
        <f t="shared" si="7"/>
        <v/>
      </c>
      <c r="F93" s="22"/>
      <c r="G93" s="22"/>
      <c r="H93" s="22"/>
      <c r="I93" s="22"/>
      <c r="J93" s="22"/>
      <c r="K93" s="22"/>
      <c r="L93" s="22"/>
      <c r="M93" s="22"/>
      <c r="N93" s="22"/>
      <c r="O93" s="15"/>
    </row>
    <row r="94" spans="2:15">
      <c r="B94" s="13" t="s">
        <v>65</v>
      </c>
      <c r="C94" s="53" t="str">
        <f t="shared" si="6"/>
        <v/>
      </c>
      <c r="D94" s="80" t="str">
        <f>IF('Data sheet'!BL2="",IF('Data validation'!BL4="M","Missing Data",""),'Data sheet'!BL2)</f>
        <v/>
      </c>
      <c r="E94" s="90" t="str">
        <f t="shared" si="7"/>
        <v/>
      </c>
      <c r="F94" s="22"/>
      <c r="G94" s="22"/>
      <c r="H94" s="22"/>
      <c r="I94" s="22"/>
      <c r="J94" s="22"/>
      <c r="K94" s="22"/>
      <c r="L94" s="22"/>
      <c r="M94" s="22"/>
      <c r="N94" s="22"/>
      <c r="O94" s="15"/>
    </row>
    <row r="95" spans="2:15">
      <c r="B95" s="13" t="s">
        <v>67</v>
      </c>
      <c r="C95" s="53" t="str">
        <f t="shared" si="6"/>
        <v/>
      </c>
      <c r="D95" s="80" t="str">
        <f>IF('Data sheet'!BM2="",IF('Data validation'!BM4="M","Missing Data",""),'Data sheet'!BM2)</f>
        <v/>
      </c>
      <c r="E95" s="90" t="str">
        <f t="shared" si="7"/>
        <v/>
      </c>
      <c r="F95" s="22"/>
      <c r="G95" s="22"/>
      <c r="H95" s="22"/>
      <c r="I95" s="22"/>
      <c r="J95" s="22"/>
      <c r="K95" s="22"/>
      <c r="L95" s="22"/>
      <c r="M95" s="22"/>
      <c r="N95" s="22"/>
      <c r="O95" s="15"/>
    </row>
    <row r="96" spans="2:15">
      <c r="B96" s="13" t="s">
        <v>66</v>
      </c>
      <c r="C96" s="53" t="str">
        <f t="shared" si="6"/>
        <v/>
      </c>
      <c r="D96" s="80" t="str">
        <f>IF('Data sheet'!BN2="",IF('Data validation'!BN4="M","Missing Data",""),'Data sheet'!BN2)</f>
        <v/>
      </c>
      <c r="E96" s="90" t="str">
        <f>IF(OR($D$92="",D96=""),"",D96/$D$92)</f>
        <v/>
      </c>
      <c r="F96" s="8" t="str">
        <f>IF('Data sheet'!M2="",IF('Data validation'!M4="M","Missing Data",""),'Data sheet'!M2)</f>
        <v/>
      </c>
      <c r="G96" s="22"/>
      <c r="H96" s="22"/>
      <c r="I96" s="22"/>
      <c r="J96" s="22"/>
      <c r="K96" s="22"/>
      <c r="L96" s="22"/>
      <c r="M96" s="22"/>
      <c r="N96" s="22"/>
      <c r="O96" s="15"/>
    </row>
    <row r="97" spans="2:15">
      <c r="B97" s="23"/>
      <c r="C97" s="20"/>
      <c r="D97" s="20"/>
      <c r="E97" s="20"/>
      <c r="F97" s="20"/>
      <c r="G97" s="20"/>
      <c r="H97" s="20"/>
      <c r="I97" s="20"/>
      <c r="J97" s="20"/>
      <c r="K97" s="20"/>
      <c r="L97" s="20"/>
      <c r="M97" s="20"/>
      <c r="N97" s="20"/>
      <c r="O97" s="21"/>
    </row>
    <row r="99" spans="2:15">
      <c r="B99" s="35" t="s">
        <v>105</v>
      </c>
      <c r="C99" s="32"/>
      <c r="D99" s="33"/>
      <c r="E99" s="33"/>
      <c r="F99" s="33"/>
      <c r="G99" s="33"/>
      <c r="H99" s="33"/>
      <c r="I99" s="33"/>
      <c r="J99" s="33"/>
      <c r="K99" s="33"/>
      <c r="L99" s="33"/>
      <c r="M99" s="33"/>
      <c r="N99" s="33"/>
      <c r="O99" s="34"/>
    </row>
    <row r="100" spans="2:15" ht="30" customHeight="1">
      <c r="B100" s="52" t="s">
        <v>3</v>
      </c>
      <c r="C100" s="99" t="str">
        <f>IF('Data sheet'!CO2="",IF('Data validation'!CO4="M","Missing Data",""),'Data sheet'!CO2)</f>
        <v/>
      </c>
      <c r="D100" s="99"/>
      <c r="E100" s="99"/>
      <c r="F100" s="99"/>
      <c r="G100" s="99"/>
      <c r="H100" s="99"/>
      <c r="I100" s="99"/>
      <c r="J100" s="99"/>
      <c r="K100" s="99"/>
      <c r="L100" s="99"/>
      <c r="M100" s="99"/>
      <c r="N100" s="99"/>
      <c r="O100" s="15"/>
    </row>
    <row r="101" spans="2:15" ht="30" customHeight="1">
      <c r="B101" s="52" t="s">
        <v>4</v>
      </c>
      <c r="C101" s="100" t="str">
        <f>IF('Data sheet'!CP2="",IF('Data validation'!CP4="M","Missing Data",""),'Data sheet'!CP2)</f>
        <v/>
      </c>
      <c r="D101" s="100"/>
      <c r="E101" s="100"/>
      <c r="F101" s="100"/>
      <c r="G101" s="100"/>
      <c r="H101" s="100"/>
      <c r="I101" s="100"/>
      <c r="J101" s="100"/>
      <c r="K101" s="100"/>
      <c r="L101" s="100"/>
      <c r="M101" s="100"/>
      <c r="N101" s="100"/>
      <c r="O101" s="15"/>
    </row>
    <row r="102" spans="2:15" ht="30" customHeight="1">
      <c r="B102" s="52" t="s">
        <v>54</v>
      </c>
      <c r="C102" s="100" t="str">
        <f>IF('Data sheet'!CQ2="",IF('Data validation'!CQ4="M","Missing Data",""),'Data sheet'!CQ2)</f>
        <v>Information on returns</v>
      </c>
      <c r="D102" s="100"/>
      <c r="E102" s="100"/>
      <c r="F102" s="100"/>
      <c r="G102" s="100"/>
      <c r="H102" s="100"/>
      <c r="I102" s="100"/>
      <c r="J102" s="100"/>
      <c r="K102" s="100"/>
      <c r="L102" s="100"/>
      <c r="M102" s="100"/>
      <c r="N102" s="100"/>
      <c r="O102" s="15"/>
    </row>
    <row r="103" spans="2:15" ht="30" customHeight="1">
      <c r="B103" s="52" t="s">
        <v>56</v>
      </c>
      <c r="C103" s="101" t="str">
        <f>IF('Data sheet'!CR2="",IF('Data validation'!CR4="M","Missing Data",""),'Data sheet'!CR2)</f>
        <v/>
      </c>
      <c r="D103" s="101"/>
      <c r="E103" s="101"/>
      <c r="F103" s="101"/>
      <c r="G103" s="101"/>
      <c r="H103" s="101"/>
      <c r="I103" s="101"/>
      <c r="J103" s="101"/>
      <c r="K103" s="101"/>
      <c r="L103" s="101"/>
      <c r="M103" s="101"/>
      <c r="N103" s="101"/>
      <c r="O103" s="15"/>
    </row>
    <row r="104" spans="2:15">
      <c r="B104" s="18"/>
      <c r="C104" s="19"/>
      <c r="D104" s="20"/>
      <c r="E104" s="20"/>
      <c r="F104" s="20"/>
      <c r="G104" s="20"/>
      <c r="H104" s="20"/>
      <c r="I104" s="20"/>
      <c r="J104" s="20"/>
      <c r="K104" s="20"/>
      <c r="L104" s="20"/>
      <c r="M104" s="20"/>
      <c r="N104" s="20"/>
      <c r="O104" s="21"/>
    </row>
    <row r="106" spans="2:15">
      <c r="B106" t="s">
        <v>109</v>
      </c>
    </row>
  </sheetData>
  <sheetProtection algorithmName="SHA-512" hashValue="mg2pWSjJfv4UNOyuvlC6b4A2BVitIBrjbggPvOUy82GyEJ/sloFl/Omc37NBzo3JXSN34RxEhCNIcuYuW1GOTw==" saltValue="ZAIcsqBxyltQ7ulAVjDhcw==" spinCount="100000" sheet="1" objects="1" scenarios="1" formatRows="0"/>
  <protectedRanges>
    <protectedRange sqref="D4:I5" name="Range1_2"/>
  </protectedRanges>
  <mergeCells count="11">
    <mergeCell ref="D4:I4"/>
    <mergeCell ref="D5:I5"/>
    <mergeCell ref="D6:I6"/>
    <mergeCell ref="D7:I7"/>
    <mergeCell ref="D8:I8"/>
    <mergeCell ref="H9:I9"/>
    <mergeCell ref="C100:N100"/>
    <mergeCell ref="C101:N101"/>
    <mergeCell ref="C102:N102"/>
    <mergeCell ref="C103:N103"/>
    <mergeCell ref="E9:F9"/>
  </mergeCells>
  <conditionalFormatting sqref="E20:N20">
    <cfRule type="expression" dxfId="37" priority="9">
      <formula>IF($D$20="",1)</formula>
    </cfRule>
  </conditionalFormatting>
  <conditionalFormatting sqref="E21:N21">
    <cfRule type="expression" dxfId="36" priority="8">
      <formula>IF($D$21="",1)</formula>
    </cfRule>
  </conditionalFormatting>
  <conditionalFormatting sqref="E22:N22">
    <cfRule type="expression" dxfId="35" priority="7">
      <formula>IF($D$22="",1)</formula>
    </cfRule>
  </conditionalFormatting>
  <conditionalFormatting sqref="E23:N23">
    <cfRule type="expression" dxfId="34" priority="6">
      <formula>IF($D$23="",1)</formula>
    </cfRule>
  </conditionalFormatting>
  <conditionalFormatting sqref="E24:N24">
    <cfRule type="expression" dxfId="33" priority="5">
      <formula>IF($D$24="",1)</formula>
    </cfRule>
  </conditionalFormatting>
  <conditionalFormatting sqref="E25:N25">
    <cfRule type="expression" dxfId="32" priority="4">
      <formula>IF($D$25="",1)</formula>
    </cfRule>
  </conditionalFormatting>
  <conditionalFormatting sqref="E26:N26">
    <cfRule type="expression" dxfId="31" priority="3">
      <formula>IF($D$26="",1)</formula>
    </cfRule>
  </conditionalFormatting>
  <conditionalFormatting sqref="E28:N28">
    <cfRule type="expression" priority="2">
      <formula>IF($D$28="",1)</formula>
    </cfRule>
  </conditionalFormatting>
  <pageMargins left="0.25" right="0.25" top="0.75" bottom="0.75" header="0.3" footer="0.3"/>
  <pageSetup paperSize="8" scale="57"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42" id="{72D29EC3-E01A-431F-A151-40F6EEB53315}">
            <xm:f>IF('Data sheet'!$O$2="N",1)</xm:f>
            <x14:dxf>
              <fill>
                <patternFill>
                  <bgColor theme="2"/>
                </patternFill>
              </fill>
            </x14:dxf>
          </x14:cfRule>
          <xm:sqref>E20:N28</xm:sqref>
        </x14:conditionalFormatting>
        <x14:conditionalFormatting xmlns:xm="http://schemas.microsoft.com/office/excel/2006/main">
          <x14:cfRule type="expression" priority="41" id="{189BB8FD-BF0F-4810-9EAB-A403AECF15D5}">
            <xm:f>IF('Data sheet'!$O$2="N",1)</xm:f>
            <x14:dxf>
              <fill>
                <patternFill>
                  <bgColor theme="2" tint="-9.9948118533890809E-2"/>
                </patternFill>
              </fill>
            </x14:dxf>
          </x14:cfRule>
          <xm:sqref>E13:N18</xm:sqref>
        </x14:conditionalFormatting>
        <x14:conditionalFormatting xmlns:xm="http://schemas.microsoft.com/office/excel/2006/main">
          <x14:cfRule type="expression" priority="40" id="{FB3B0908-5E14-4254-BC79-85A2D27B597A}">
            <xm:f>IF('Data sheet'!$CS$2="N",1)</xm:f>
            <x14:dxf>
              <fill>
                <patternFill>
                  <bgColor theme="2" tint="-9.9948118533890809E-2"/>
                </patternFill>
              </fill>
            </x14:dxf>
          </x14:cfRule>
          <xm:sqref>E13:E16</xm:sqref>
        </x14:conditionalFormatting>
        <x14:conditionalFormatting xmlns:xm="http://schemas.microsoft.com/office/excel/2006/main">
          <x14:cfRule type="expression" priority="39" id="{2FDCB562-4CAE-4EA9-A974-E26FCA113432}">
            <xm:f>IF('Data sheet'!$CZ$2="N",1)</xm:f>
            <x14:dxf>
              <fill>
                <patternFill>
                  <bgColor theme="2" tint="-9.9948118533890809E-2"/>
                </patternFill>
              </fill>
            </x14:dxf>
          </x14:cfRule>
          <xm:sqref>F13:F16</xm:sqref>
        </x14:conditionalFormatting>
        <x14:conditionalFormatting xmlns:xm="http://schemas.microsoft.com/office/excel/2006/main">
          <x14:cfRule type="expression" priority="38" id="{84C4085F-112C-4D3C-B3DD-E1F2D8352219}">
            <xm:f>IF('Data sheet'!$DG$2="N",1)</xm:f>
            <x14:dxf>
              <fill>
                <patternFill>
                  <bgColor theme="2" tint="-9.9948118533890809E-2"/>
                </patternFill>
              </fill>
            </x14:dxf>
          </x14:cfRule>
          <xm:sqref>G13:G16</xm:sqref>
        </x14:conditionalFormatting>
        <x14:conditionalFormatting xmlns:xm="http://schemas.microsoft.com/office/excel/2006/main">
          <x14:cfRule type="expression" priority="36" id="{F8333B72-9E9A-4CD8-8C5F-244A553B5875}">
            <xm:f>IF('Data sheet'!$DU$2="N",1)</xm:f>
            <x14:dxf>
              <fill>
                <patternFill>
                  <bgColor theme="2" tint="-9.9948118533890809E-2"/>
                </patternFill>
              </fill>
            </x14:dxf>
          </x14:cfRule>
          <xm:sqref>I13:I14</xm:sqref>
        </x14:conditionalFormatting>
        <x14:conditionalFormatting xmlns:xm="http://schemas.microsoft.com/office/excel/2006/main">
          <x14:cfRule type="expression" priority="35" id="{BA1604AB-B383-4177-B62F-E80F084E46FA}">
            <xm:f>IF('Data sheet'!$EB$2="N",1)</xm:f>
            <x14:dxf>
              <fill>
                <patternFill>
                  <bgColor theme="2" tint="-9.9948118533890809E-2"/>
                </patternFill>
              </fill>
            </x14:dxf>
          </x14:cfRule>
          <xm:sqref>J13:J14</xm:sqref>
        </x14:conditionalFormatting>
        <x14:conditionalFormatting xmlns:xm="http://schemas.microsoft.com/office/excel/2006/main">
          <x14:cfRule type="expression" priority="34" id="{E3C98F7F-BBD6-4F20-AB0B-B1D552F6C56E}">
            <xm:f>IF('Data sheet'!$EI$2="N",1)</xm:f>
            <x14:dxf>
              <fill>
                <patternFill>
                  <bgColor theme="2" tint="-9.9948118533890809E-2"/>
                </patternFill>
              </fill>
            </x14:dxf>
          </x14:cfRule>
          <xm:sqref>K13:K16</xm:sqref>
        </x14:conditionalFormatting>
        <x14:conditionalFormatting xmlns:xm="http://schemas.microsoft.com/office/excel/2006/main">
          <x14:cfRule type="expression" priority="33" id="{95FD9034-30B4-4A5A-B793-76166C5D9A90}">
            <xm:f>IF('Data sheet'!$EP$2="N",1)</xm:f>
            <x14:dxf>
              <fill>
                <patternFill>
                  <bgColor theme="2" tint="-9.9948118533890809E-2"/>
                </patternFill>
              </fill>
            </x14:dxf>
          </x14:cfRule>
          <xm:sqref>L13:L16</xm:sqref>
        </x14:conditionalFormatting>
        <x14:conditionalFormatting xmlns:xm="http://schemas.microsoft.com/office/excel/2006/main">
          <x14:cfRule type="expression" priority="32" id="{19479BE2-B61C-47B2-8AE8-632BB1258B75}">
            <xm:f>IF('Data sheet'!$EW$2="N",1)</xm:f>
            <x14:dxf>
              <fill>
                <patternFill>
                  <bgColor theme="2" tint="-9.9948118533890809E-2"/>
                </patternFill>
              </fill>
            </x14:dxf>
          </x14:cfRule>
          <xm:sqref>M13:M16</xm:sqref>
        </x14:conditionalFormatting>
        <x14:conditionalFormatting xmlns:xm="http://schemas.microsoft.com/office/excel/2006/main">
          <x14:cfRule type="expression" priority="31" id="{2D1519B2-F619-4011-BA65-BA53312DFD46}">
            <xm:f>IF('Data sheet'!$FD$2="N",1)</xm:f>
            <x14:dxf>
              <fill>
                <patternFill>
                  <bgColor theme="2" tint="-9.9948118533890809E-2"/>
                </patternFill>
              </fill>
            </x14:dxf>
          </x14:cfRule>
          <xm:sqref>N13:N16</xm:sqref>
        </x14:conditionalFormatting>
        <x14:conditionalFormatting xmlns:xm="http://schemas.microsoft.com/office/excel/2006/main">
          <x14:cfRule type="expression" priority="30" id="{B95E369B-7F0E-49D5-B98C-B5C368C2F73B}">
            <xm:f>IF('Data sheet'!$CS$2="N",1)</xm:f>
            <x14:dxf>
              <fill>
                <patternFill>
                  <bgColor theme="2"/>
                </patternFill>
              </fill>
            </x14:dxf>
          </x14:cfRule>
          <xm:sqref>E20:E28</xm:sqref>
        </x14:conditionalFormatting>
        <x14:conditionalFormatting xmlns:xm="http://schemas.microsoft.com/office/excel/2006/main">
          <x14:cfRule type="expression" priority="29" id="{75DB60B3-AF43-402F-82DA-79D02074DBF7}">
            <xm:f>IF('Data sheet'!$CZ$2="N",1)</xm:f>
            <x14:dxf>
              <fill>
                <patternFill>
                  <bgColor theme="2"/>
                </patternFill>
              </fill>
            </x14:dxf>
          </x14:cfRule>
          <xm:sqref>F20:F28</xm:sqref>
        </x14:conditionalFormatting>
        <x14:conditionalFormatting xmlns:xm="http://schemas.microsoft.com/office/excel/2006/main">
          <x14:cfRule type="expression" priority="28" id="{6E06F3EB-FAF9-4553-80C0-4E1175C8975E}">
            <xm:f>IF('Data sheet'!$DG$2="N",1)</xm:f>
            <x14:dxf>
              <fill>
                <patternFill>
                  <bgColor theme="2"/>
                </patternFill>
              </fill>
            </x14:dxf>
          </x14:cfRule>
          <xm:sqref>G20:G28</xm:sqref>
        </x14:conditionalFormatting>
        <x14:conditionalFormatting xmlns:xm="http://schemas.microsoft.com/office/excel/2006/main">
          <x14:cfRule type="expression" priority="27" id="{149A9762-FE64-4B9E-A078-4FDC212E1287}">
            <xm:f>IF('Data sheet'!$DN$2="N",1)</xm:f>
            <x14:dxf>
              <fill>
                <patternFill>
                  <bgColor theme="2"/>
                </patternFill>
              </fill>
            </x14:dxf>
          </x14:cfRule>
          <xm:sqref>H20:H28</xm:sqref>
        </x14:conditionalFormatting>
        <x14:conditionalFormatting xmlns:xm="http://schemas.microsoft.com/office/excel/2006/main">
          <x14:cfRule type="expression" priority="26" id="{D68F43C6-35D1-40C8-8F45-286E4827BEAF}">
            <xm:f>IF('Data sheet'!$DU$2="N",1)</xm:f>
            <x14:dxf>
              <fill>
                <patternFill>
                  <bgColor theme="2"/>
                </patternFill>
              </fill>
            </x14:dxf>
          </x14:cfRule>
          <xm:sqref>I20:I28</xm:sqref>
        </x14:conditionalFormatting>
        <x14:conditionalFormatting xmlns:xm="http://schemas.microsoft.com/office/excel/2006/main">
          <x14:cfRule type="expression" priority="25" id="{E805CCAA-6C29-4423-93B4-548A4F1DE0FD}">
            <xm:f>IF('Data sheet'!$EB$2="N",1)</xm:f>
            <x14:dxf>
              <fill>
                <patternFill>
                  <bgColor theme="2"/>
                </patternFill>
              </fill>
            </x14:dxf>
          </x14:cfRule>
          <xm:sqref>J20:J28</xm:sqref>
        </x14:conditionalFormatting>
        <x14:conditionalFormatting xmlns:xm="http://schemas.microsoft.com/office/excel/2006/main">
          <x14:cfRule type="expression" priority="24" id="{BFEEA784-DAA4-4B68-A951-67B5C0ED88D9}">
            <xm:f>IF('Data sheet'!$EI$2="N",1)</xm:f>
            <x14:dxf>
              <fill>
                <patternFill>
                  <bgColor theme="2"/>
                </patternFill>
              </fill>
            </x14:dxf>
          </x14:cfRule>
          <xm:sqref>K20:K28</xm:sqref>
        </x14:conditionalFormatting>
        <x14:conditionalFormatting xmlns:xm="http://schemas.microsoft.com/office/excel/2006/main">
          <x14:cfRule type="expression" priority="23" id="{9E5D4258-7F28-4639-A312-AFC7747B4D06}">
            <xm:f>IF('Data sheet'!$EP$2="N",1)</xm:f>
            <x14:dxf>
              <fill>
                <patternFill>
                  <bgColor theme="2"/>
                </patternFill>
              </fill>
            </x14:dxf>
          </x14:cfRule>
          <xm:sqref>L20:L28</xm:sqref>
        </x14:conditionalFormatting>
        <x14:conditionalFormatting xmlns:xm="http://schemas.microsoft.com/office/excel/2006/main">
          <x14:cfRule type="expression" priority="22" id="{1B5B0FC1-3D40-4A65-A6FB-9EF0281D9D1B}">
            <xm:f>IF('Data sheet'!$EW$2="N",1)</xm:f>
            <x14:dxf>
              <fill>
                <patternFill>
                  <bgColor theme="2"/>
                </patternFill>
              </fill>
            </x14:dxf>
          </x14:cfRule>
          <xm:sqref>M20:M28</xm:sqref>
        </x14:conditionalFormatting>
        <x14:conditionalFormatting xmlns:xm="http://schemas.microsoft.com/office/excel/2006/main">
          <x14:cfRule type="expression" priority="21" id="{DA017652-9AC2-405A-87B2-807D54CD3B3B}">
            <xm:f>IF('Data sheet'!$FD$2="N",1)</xm:f>
            <x14:dxf>
              <fill>
                <patternFill>
                  <bgColor theme="2"/>
                </patternFill>
              </fill>
            </x14:dxf>
          </x14:cfRule>
          <xm:sqref>N20:N28</xm:sqref>
        </x14:conditionalFormatting>
        <x14:conditionalFormatting xmlns:xm="http://schemas.microsoft.com/office/excel/2006/main">
          <x14:cfRule type="expression" priority="19" id="{DA54260E-3AAD-46EB-B440-7C1FA9AFDA1F}">
            <xm:f>IF('Data sheet'!$DN$2="N",1)</xm:f>
            <x14:dxf>
              <fill>
                <patternFill>
                  <bgColor theme="2" tint="-9.9948118533890809E-2"/>
                </patternFill>
              </fill>
            </x14:dxf>
          </x14:cfRule>
          <xm:sqref>H13:H14</xm:sqref>
        </x14:conditionalFormatting>
        <x14:conditionalFormatting xmlns:xm="http://schemas.microsoft.com/office/excel/2006/main">
          <x14:cfRule type="expression" priority="18" id="{C176A4B1-9746-42C0-BB5B-1681BE80F22E}">
            <xm:f>IF('Data sheet'!$K$2="N",1)</xm:f>
            <x14:dxf>
              <fill>
                <patternFill>
                  <bgColor theme="2"/>
                </patternFill>
              </fill>
            </x14:dxf>
          </x14:cfRule>
          <xm:sqref>C58:D61 B61 C101</xm:sqref>
        </x14:conditionalFormatting>
        <x14:conditionalFormatting xmlns:xm="http://schemas.microsoft.com/office/excel/2006/main">
          <x14:cfRule type="expression" priority="17" id="{B1B0070A-4E4D-4C36-BD28-5A348E4E8716}">
            <xm:f>IF('Data sheet'!$L$2="N",1)</xm:f>
            <x14:dxf>
              <fill>
                <patternFill>
                  <bgColor theme="2"/>
                </patternFill>
              </fill>
            </x14:dxf>
          </x14:cfRule>
          <xm:sqref>C63:D67 B67 C91:E96</xm:sqref>
        </x14:conditionalFormatting>
        <x14:conditionalFormatting xmlns:xm="http://schemas.microsoft.com/office/excel/2006/main">
          <x14:cfRule type="expression" priority="16" id="{59982ED6-F258-47FF-AFA6-0912F0332C09}">
            <xm:f>IF('Data sheet'!$N$2="N",1)</xm:f>
            <x14:dxf>
              <fill>
                <patternFill>
                  <bgColor theme="2"/>
                </patternFill>
              </fill>
            </x14:dxf>
          </x14:cfRule>
          <xm:sqref>C69:D79</xm:sqref>
        </x14:conditionalFormatting>
        <x14:conditionalFormatting xmlns:xm="http://schemas.microsoft.com/office/excel/2006/main">
          <x14:cfRule type="expression" priority="15" id="{705D1ADC-62A6-40C1-B7B3-6C43FF3A90BA}">
            <xm:f>IF('Data sheet'!$H$2&lt;&gt;"F",1)</xm:f>
            <x14:dxf>
              <fill>
                <patternFill>
                  <bgColor theme="2" tint="-9.9948118533890809E-2"/>
                </patternFill>
              </fill>
            </x14:dxf>
          </x14:cfRule>
          <xm:sqref>D17:D18</xm:sqref>
        </x14:conditionalFormatting>
        <x14:conditionalFormatting xmlns:xm="http://schemas.microsoft.com/office/excel/2006/main">
          <x14:cfRule type="expression" priority="14" id="{4617E45E-349C-42E8-BB43-4994AB024933}">
            <xm:f>IF('Data sheet'!$H$2&lt;&gt;"F",1)</xm:f>
            <x14:dxf>
              <fill>
                <patternFill>
                  <bgColor theme="2"/>
                </patternFill>
              </fill>
            </x14:dxf>
          </x14:cfRule>
          <xm:sqref>C27:D27</xm:sqref>
        </x14:conditionalFormatting>
        <x14:conditionalFormatting xmlns:xm="http://schemas.microsoft.com/office/excel/2006/main">
          <x14:cfRule type="expression" priority="13" id="{C7A927E1-4D09-4D78-98A0-38E2E182CDE8}">
            <xm:f>IF('Data sheet'!$H$2="F",1)</xm:f>
            <x14:dxf>
              <fill>
                <patternFill>
                  <bgColor theme="2"/>
                </patternFill>
              </fill>
            </x14:dxf>
          </x14:cfRule>
          <xm:sqref>C37:D55</xm:sqref>
        </x14:conditionalFormatting>
        <x14:conditionalFormatting xmlns:xm="http://schemas.microsoft.com/office/excel/2006/main">
          <x14:cfRule type="expression" priority="12" id="{8063CD8F-76B9-40D1-B4DB-8A6A312CEEE2}">
            <xm:f>IF('Data sheet'!$H$2&lt;&gt;"F",1)</xm:f>
            <x14:dxf>
              <fill>
                <patternFill>
                  <bgColor theme="2"/>
                </patternFill>
              </fill>
            </x14:dxf>
          </x14:cfRule>
          <xm:sqref>C32:D35</xm:sqref>
        </x14:conditionalFormatting>
        <x14:conditionalFormatting xmlns:xm="http://schemas.microsoft.com/office/excel/2006/main">
          <x14:cfRule type="expression" priority="11" id="{17DC1ACF-F882-4678-8BB6-481E4CF1C84A}">
            <xm:f>IF('Data sheet'!$H$2="F",1)</xm:f>
            <x14:dxf>
              <fill>
                <patternFill>
                  <bgColor theme="2" tint="-9.9948118533890809E-2"/>
                </patternFill>
              </fill>
            </x14:dxf>
          </x14:cfRule>
          <xm:sqref>C86</xm:sqref>
        </x14:conditionalFormatting>
        <x14:conditionalFormatting xmlns:xm="http://schemas.microsoft.com/office/excel/2006/main">
          <x14:cfRule type="expression" priority="1" id="{E69E3E26-AC74-431E-BCC9-BBC5E5405EA7}">
            <xm:f>IF('Data sheet'!$K$2="N",1)</xm:f>
            <x14:dxf>
              <fill>
                <patternFill>
                  <bgColor theme="2"/>
                </patternFill>
              </fill>
            </x14:dxf>
          </x14:cfRule>
          <xm:sqref>B84 C81:D84</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R2"/>
  <sheetViews>
    <sheetView workbookViewId="0"/>
  </sheetViews>
  <sheetFormatPr defaultRowHeight="15"/>
  <sheetData>
    <row r="1" spans="1:200" s="61" customFormat="1">
      <c r="A1" s="61" t="s">
        <v>110</v>
      </c>
      <c r="B1" s="61" t="s">
        <v>111</v>
      </c>
      <c r="C1" s="61" t="s">
        <v>112</v>
      </c>
      <c r="D1" s="61" t="s">
        <v>113</v>
      </c>
      <c r="E1" s="61" t="s">
        <v>114</v>
      </c>
      <c r="F1" s="61" t="s">
        <v>115</v>
      </c>
      <c r="G1" s="61" t="s">
        <v>116</v>
      </c>
      <c r="H1" s="61" t="s">
        <v>117</v>
      </c>
      <c r="I1" s="61" t="s">
        <v>118</v>
      </c>
      <c r="J1" s="61" t="s">
        <v>119</v>
      </c>
      <c r="K1" s="61" t="s">
        <v>120</v>
      </c>
      <c r="L1" s="61" t="s">
        <v>121</v>
      </c>
      <c r="M1" s="61" t="s">
        <v>122</v>
      </c>
      <c r="N1" s="61" t="s">
        <v>123</v>
      </c>
      <c r="O1" s="61" t="s">
        <v>124</v>
      </c>
      <c r="P1" s="61" t="s">
        <v>125</v>
      </c>
      <c r="Q1" s="61" t="s">
        <v>126</v>
      </c>
      <c r="R1" s="61" t="s">
        <v>127</v>
      </c>
      <c r="S1" s="61" t="s">
        <v>128</v>
      </c>
      <c r="T1" s="61" t="s">
        <v>129</v>
      </c>
      <c r="U1" s="61" t="s">
        <v>130</v>
      </c>
      <c r="V1" s="61" t="s">
        <v>131</v>
      </c>
      <c r="W1" s="61" t="s">
        <v>132</v>
      </c>
      <c r="X1" s="61" t="s">
        <v>133</v>
      </c>
      <c r="Y1" s="61" t="s">
        <v>134</v>
      </c>
      <c r="Z1" s="61" t="s">
        <v>135</v>
      </c>
      <c r="AA1" s="61" t="s">
        <v>136</v>
      </c>
      <c r="AB1" s="61" t="s">
        <v>137</v>
      </c>
      <c r="AC1" s="61" t="s">
        <v>138</v>
      </c>
      <c r="AD1" s="61" t="s">
        <v>139</v>
      </c>
      <c r="AE1" s="61" t="s">
        <v>140</v>
      </c>
      <c r="AF1" s="61" t="s">
        <v>141</v>
      </c>
      <c r="AG1" s="61" t="s">
        <v>142</v>
      </c>
      <c r="AH1" s="61" t="s">
        <v>143</v>
      </c>
      <c r="AI1" s="61" t="s">
        <v>144</v>
      </c>
      <c r="AJ1" s="61" t="s">
        <v>145</v>
      </c>
      <c r="AK1" s="61" t="s">
        <v>146</v>
      </c>
      <c r="AL1" s="61" t="s">
        <v>147</v>
      </c>
      <c r="AM1" s="61" t="s">
        <v>148</v>
      </c>
      <c r="AN1" s="61" t="s">
        <v>149</v>
      </c>
      <c r="AO1" s="61" t="s">
        <v>150</v>
      </c>
      <c r="AP1" s="61" t="s">
        <v>151</v>
      </c>
      <c r="AQ1" s="61" t="s">
        <v>326</v>
      </c>
      <c r="AR1" s="61" t="s">
        <v>327</v>
      </c>
      <c r="AS1" s="61" t="s">
        <v>152</v>
      </c>
      <c r="AT1" s="61" t="s">
        <v>153</v>
      </c>
      <c r="AU1" s="61" t="s">
        <v>154</v>
      </c>
      <c r="AV1" s="61" t="s">
        <v>155</v>
      </c>
      <c r="AW1" s="61" t="s">
        <v>156</v>
      </c>
      <c r="AX1" s="61" t="s">
        <v>157</v>
      </c>
      <c r="AY1" s="61" t="s">
        <v>158</v>
      </c>
      <c r="AZ1" s="61" t="s">
        <v>328</v>
      </c>
      <c r="BA1" s="61" t="s">
        <v>159</v>
      </c>
      <c r="BB1" s="61" t="s">
        <v>160</v>
      </c>
      <c r="BC1" s="61" t="s">
        <v>161</v>
      </c>
      <c r="BD1" s="61" t="s">
        <v>162</v>
      </c>
      <c r="BE1" s="61" t="s">
        <v>163</v>
      </c>
      <c r="BF1" s="61" t="s">
        <v>164</v>
      </c>
      <c r="BG1" s="61" t="s">
        <v>165</v>
      </c>
      <c r="BH1" s="61" t="s">
        <v>166</v>
      </c>
      <c r="BI1" s="61" t="s">
        <v>167</v>
      </c>
      <c r="BJ1" s="61" t="s">
        <v>168</v>
      </c>
      <c r="BK1" s="61" t="s">
        <v>169</v>
      </c>
      <c r="BL1" s="61" t="s">
        <v>170</v>
      </c>
      <c r="BM1" s="61" t="s">
        <v>171</v>
      </c>
      <c r="BN1" s="61" t="s">
        <v>172</v>
      </c>
      <c r="BO1" s="61" t="s">
        <v>173</v>
      </c>
      <c r="BP1" s="61" t="s">
        <v>174</v>
      </c>
      <c r="BQ1" s="61" t="s">
        <v>175</v>
      </c>
      <c r="BR1" s="61" t="s">
        <v>176</v>
      </c>
      <c r="BS1" s="61" t="s">
        <v>177</v>
      </c>
      <c r="BT1" s="61" t="s">
        <v>178</v>
      </c>
      <c r="BU1" s="61" t="s">
        <v>179</v>
      </c>
      <c r="BV1" s="61" t="s">
        <v>180</v>
      </c>
      <c r="BW1" s="61" t="s">
        <v>181</v>
      </c>
      <c r="BX1" s="61" t="s">
        <v>182</v>
      </c>
      <c r="BY1" s="61" t="s">
        <v>183</v>
      </c>
      <c r="BZ1" s="61" t="s">
        <v>184</v>
      </c>
      <c r="CA1" s="61" t="s">
        <v>185</v>
      </c>
      <c r="CB1" s="61" t="s">
        <v>186</v>
      </c>
      <c r="CC1" s="61" t="s">
        <v>187</v>
      </c>
      <c r="CD1" s="61" t="s">
        <v>188</v>
      </c>
      <c r="CE1" s="61" t="s">
        <v>189</v>
      </c>
      <c r="CF1" s="61" t="s">
        <v>190</v>
      </c>
      <c r="CG1" s="61" t="s">
        <v>191</v>
      </c>
      <c r="CH1" s="61" t="s">
        <v>192</v>
      </c>
      <c r="CI1" s="61" t="s">
        <v>193</v>
      </c>
      <c r="CJ1" s="61" t="s">
        <v>194</v>
      </c>
      <c r="CK1" s="61" t="s">
        <v>195</v>
      </c>
      <c r="CL1" s="61" t="s">
        <v>196</v>
      </c>
      <c r="CM1" s="61" t="s">
        <v>197</v>
      </c>
      <c r="CN1" s="61" t="s">
        <v>198</v>
      </c>
      <c r="CO1" s="61" t="s">
        <v>199</v>
      </c>
      <c r="CP1" s="61" t="s">
        <v>200</v>
      </c>
      <c r="CQ1" s="61" t="s">
        <v>201</v>
      </c>
      <c r="CR1" s="61" t="s">
        <v>202</v>
      </c>
      <c r="CS1" s="61" t="s">
        <v>203</v>
      </c>
      <c r="CT1" s="61" t="s">
        <v>204</v>
      </c>
      <c r="CU1" s="61" t="s">
        <v>205</v>
      </c>
      <c r="CV1" s="61" t="s">
        <v>206</v>
      </c>
      <c r="CW1" s="61" t="s">
        <v>207</v>
      </c>
      <c r="CX1" s="61" t="s">
        <v>208</v>
      </c>
      <c r="CY1" s="61" t="s">
        <v>209</v>
      </c>
      <c r="CZ1" s="61" t="s">
        <v>210</v>
      </c>
      <c r="DA1" s="61" t="s">
        <v>211</v>
      </c>
      <c r="DB1" s="61" t="s">
        <v>212</v>
      </c>
      <c r="DC1" s="61" t="s">
        <v>213</v>
      </c>
      <c r="DD1" s="61" t="s">
        <v>214</v>
      </c>
      <c r="DE1" s="61" t="s">
        <v>215</v>
      </c>
      <c r="DF1" s="61" t="s">
        <v>216</v>
      </c>
      <c r="DG1" s="61" t="s">
        <v>217</v>
      </c>
      <c r="DH1" s="61" t="s">
        <v>218</v>
      </c>
      <c r="DI1" s="61" t="s">
        <v>219</v>
      </c>
      <c r="DJ1" s="61" t="s">
        <v>220</v>
      </c>
      <c r="DK1" s="61" t="s">
        <v>221</v>
      </c>
      <c r="DL1" s="61" t="s">
        <v>222</v>
      </c>
      <c r="DM1" s="61" t="s">
        <v>223</v>
      </c>
      <c r="DN1" s="61" t="s">
        <v>224</v>
      </c>
      <c r="DO1" s="61" t="s">
        <v>225</v>
      </c>
      <c r="DP1" s="61" t="s">
        <v>226</v>
      </c>
      <c r="DQ1" s="61" t="s">
        <v>227</v>
      </c>
      <c r="DR1" s="61" t="s">
        <v>228</v>
      </c>
      <c r="DS1" s="61" t="s">
        <v>229</v>
      </c>
      <c r="DT1" s="61" t="s">
        <v>230</v>
      </c>
      <c r="DU1" s="61" t="s">
        <v>231</v>
      </c>
      <c r="DV1" s="61" t="s">
        <v>232</v>
      </c>
      <c r="DW1" s="61" t="s">
        <v>233</v>
      </c>
      <c r="DX1" s="61" t="s">
        <v>234</v>
      </c>
      <c r="DY1" s="61" t="s">
        <v>235</v>
      </c>
      <c r="DZ1" s="61" t="s">
        <v>236</v>
      </c>
      <c r="EA1" s="61" t="s">
        <v>237</v>
      </c>
      <c r="EB1" s="61" t="s">
        <v>238</v>
      </c>
      <c r="EC1" s="61" t="s">
        <v>239</v>
      </c>
      <c r="ED1" s="61" t="s">
        <v>240</v>
      </c>
      <c r="EE1" s="61" t="s">
        <v>241</v>
      </c>
      <c r="EF1" s="61" t="s">
        <v>242</v>
      </c>
      <c r="EG1" s="61" t="s">
        <v>243</v>
      </c>
      <c r="EH1" s="61" t="s">
        <v>244</v>
      </c>
      <c r="EI1" s="61" t="s">
        <v>245</v>
      </c>
      <c r="EJ1" s="61" t="s">
        <v>246</v>
      </c>
      <c r="EK1" s="61" t="s">
        <v>247</v>
      </c>
      <c r="EL1" s="61" t="s">
        <v>248</v>
      </c>
      <c r="EM1" s="61" t="s">
        <v>249</v>
      </c>
      <c r="EN1" s="61" t="s">
        <v>250</v>
      </c>
      <c r="EO1" s="61" t="s">
        <v>251</v>
      </c>
      <c r="EP1" s="61" t="s">
        <v>252</v>
      </c>
      <c r="EQ1" s="61" t="s">
        <v>253</v>
      </c>
      <c r="ER1" s="61" t="s">
        <v>254</v>
      </c>
      <c r="ES1" s="61" t="s">
        <v>255</v>
      </c>
      <c r="ET1" s="61" t="s">
        <v>256</v>
      </c>
      <c r="EU1" s="61" t="s">
        <v>257</v>
      </c>
      <c r="EV1" s="61" t="s">
        <v>258</v>
      </c>
      <c r="EW1" s="61" t="s">
        <v>329</v>
      </c>
      <c r="EX1" s="61" t="s">
        <v>259</v>
      </c>
      <c r="EY1" s="61" t="s">
        <v>260</v>
      </c>
      <c r="EZ1" s="61" t="s">
        <v>261</v>
      </c>
      <c r="FA1" s="61" t="s">
        <v>262</v>
      </c>
      <c r="FB1" s="61" t="s">
        <v>263</v>
      </c>
      <c r="FC1" s="61" t="s">
        <v>264</v>
      </c>
      <c r="FD1" s="61" t="s">
        <v>265</v>
      </c>
      <c r="FE1" s="61" t="s">
        <v>266</v>
      </c>
      <c r="FF1" s="61" t="s">
        <v>267</v>
      </c>
      <c r="FG1" s="61" t="s">
        <v>268</v>
      </c>
      <c r="FH1" s="61" t="s">
        <v>269</v>
      </c>
      <c r="FI1" s="61" t="s">
        <v>270</v>
      </c>
      <c r="FJ1" s="61" t="s">
        <v>271</v>
      </c>
      <c r="FK1" s="61" t="s">
        <v>272</v>
      </c>
      <c r="FL1" s="61" t="s">
        <v>273</v>
      </c>
      <c r="FM1" s="61" t="s">
        <v>274</v>
      </c>
      <c r="FN1" s="61" t="s">
        <v>275</v>
      </c>
      <c r="FO1" s="61" t="s">
        <v>276</v>
      </c>
      <c r="FP1" s="61" t="s">
        <v>277</v>
      </c>
      <c r="FQ1" s="61" t="s">
        <v>278</v>
      </c>
      <c r="FR1" s="61" t="s">
        <v>279</v>
      </c>
      <c r="FS1" s="61" t="s">
        <v>280</v>
      </c>
      <c r="FT1" s="61" t="s">
        <v>281</v>
      </c>
      <c r="FU1" s="61" t="s">
        <v>282</v>
      </c>
      <c r="FV1" s="61" t="s">
        <v>283</v>
      </c>
      <c r="FW1" s="61" t="s">
        <v>284</v>
      </c>
      <c r="FX1" s="61" t="s">
        <v>285</v>
      </c>
      <c r="FY1" s="61" t="s">
        <v>286</v>
      </c>
      <c r="FZ1" s="61" t="s">
        <v>287</v>
      </c>
      <c r="GA1" s="61" t="s">
        <v>288</v>
      </c>
      <c r="GB1" s="61" t="s">
        <v>289</v>
      </c>
      <c r="GC1" s="61" t="s">
        <v>290</v>
      </c>
      <c r="GD1" s="61" t="s">
        <v>291</v>
      </c>
      <c r="GE1" s="61" t="s">
        <v>292</v>
      </c>
      <c r="GF1" s="61" t="s">
        <v>293</v>
      </c>
      <c r="GG1" s="61" t="s">
        <v>294</v>
      </c>
      <c r="GH1" s="61" t="s">
        <v>295</v>
      </c>
      <c r="GI1" s="61" t="s">
        <v>296</v>
      </c>
      <c r="GJ1" s="61" t="s">
        <v>297</v>
      </c>
      <c r="GK1" s="61" t="s">
        <v>298</v>
      </c>
      <c r="GL1" s="61" t="s">
        <v>299</v>
      </c>
      <c r="GM1" s="61" t="s">
        <v>300</v>
      </c>
      <c r="GN1" s="61" t="s">
        <v>301</v>
      </c>
      <c r="GO1" s="61" t="s">
        <v>302</v>
      </c>
      <c r="GP1" s="61" t="s">
        <v>303</v>
      </c>
      <c r="GQ1" s="61" t="s">
        <v>304</v>
      </c>
      <c r="GR1" s="61" t="s">
        <v>305</v>
      </c>
    </row>
    <row r="2" spans="1:200">
      <c r="A2" t="s">
        <v>306</v>
      </c>
      <c r="B2">
        <v>1</v>
      </c>
      <c r="C2" t="s">
        <v>307</v>
      </c>
      <c r="D2" t="s">
        <v>308</v>
      </c>
      <c r="E2" s="62" t="s">
        <v>309</v>
      </c>
      <c r="F2" s="62" t="s">
        <v>310</v>
      </c>
      <c r="G2" t="s">
        <v>311</v>
      </c>
      <c r="H2" s="63" t="s">
        <v>315</v>
      </c>
      <c r="I2" s="63" t="s">
        <v>312</v>
      </c>
      <c r="J2" s="63" t="s">
        <v>312</v>
      </c>
      <c r="K2" s="63" t="s">
        <v>312</v>
      </c>
      <c r="L2" s="63" t="s">
        <v>312</v>
      </c>
      <c r="M2" s="63"/>
      <c r="N2" s="63" t="s">
        <v>312</v>
      </c>
      <c r="O2" s="63" t="s">
        <v>312</v>
      </c>
      <c r="P2" s="63"/>
      <c r="U2" s="64">
        <v>1E-3</v>
      </c>
      <c r="V2" s="64"/>
      <c r="W2" s="64"/>
      <c r="X2" s="64"/>
      <c r="Y2" s="64"/>
      <c r="Z2" s="64"/>
      <c r="AA2" s="64"/>
      <c r="AB2" s="64"/>
      <c r="AC2" s="64"/>
      <c r="AD2" s="64">
        <v>1E-3</v>
      </c>
      <c r="AE2" s="64">
        <v>1E-3</v>
      </c>
      <c r="AF2" s="64"/>
      <c r="AG2" s="64">
        <v>1E-3</v>
      </c>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5"/>
      <c r="BJ2" s="64"/>
      <c r="BK2" s="64"/>
      <c r="BL2" s="64"/>
      <c r="BM2" s="64"/>
      <c r="BN2" s="64"/>
      <c r="BO2" s="64"/>
      <c r="BP2" s="64"/>
      <c r="BQ2" s="64"/>
      <c r="BR2" s="64"/>
      <c r="BS2" s="64"/>
      <c r="BT2" s="64"/>
      <c r="BU2" s="64"/>
      <c r="BV2" s="64"/>
      <c r="BW2" s="64"/>
      <c r="BX2" s="64"/>
      <c r="BY2" s="64"/>
      <c r="BZ2" s="64"/>
      <c r="CA2" s="64"/>
      <c r="CB2" s="64"/>
      <c r="CC2" s="64"/>
      <c r="CD2" s="64">
        <v>0.05</v>
      </c>
      <c r="CE2" s="65">
        <v>1000000</v>
      </c>
      <c r="CF2" s="65">
        <v>1000000</v>
      </c>
      <c r="CG2" s="65">
        <v>100000</v>
      </c>
      <c r="CH2" s="65">
        <v>100000</v>
      </c>
      <c r="CI2" s="65">
        <v>10000</v>
      </c>
      <c r="CJ2" s="65">
        <v>10000</v>
      </c>
      <c r="CK2" s="65"/>
      <c r="CL2" s="65"/>
      <c r="CM2" s="65"/>
      <c r="CN2" s="65"/>
      <c r="CQ2" t="s">
        <v>313</v>
      </c>
      <c r="CS2" t="s">
        <v>314</v>
      </c>
      <c r="CT2" s="64"/>
      <c r="CU2" s="64"/>
      <c r="CV2" s="64"/>
      <c r="CW2" s="64"/>
      <c r="CX2" s="64"/>
      <c r="CY2" s="64"/>
      <c r="CZ2" t="s">
        <v>314</v>
      </c>
      <c r="DA2" s="64"/>
      <c r="DB2" s="64"/>
      <c r="DC2" s="64"/>
      <c r="DD2" s="64"/>
      <c r="DE2" s="64"/>
      <c r="DF2" s="64"/>
      <c r="DG2" t="s">
        <v>314</v>
      </c>
      <c r="DH2" s="64"/>
      <c r="DI2" s="64"/>
      <c r="DJ2" s="64"/>
      <c r="DK2" s="64"/>
      <c r="DL2" s="64"/>
      <c r="DM2" s="64"/>
      <c r="DN2" t="s">
        <v>314</v>
      </c>
      <c r="DO2" s="64"/>
      <c r="DP2" s="64"/>
      <c r="DQ2" s="64"/>
      <c r="DR2" s="64"/>
      <c r="DS2" s="64"/>
      <c r="DT2" s="64"/>
      <c r="DU2" t="s">
        <v>314</v>
      </c>
      <c r="DV2" s="64"/>
      <c r="DW2" s="64"/>
      <c r="DX2" s="64"/>
      <c r="DY2" s="64"/>
      <c r="DZ2" s="64"/>
      <c r="EA2" s="64"/>
      <c r="EB2" t="s">
        <v>314</v>
      </c>
      <c r="EC2" s="64"/>
      <c r="ED2" s="64"/>
      <c r="EE2" s="64"/>
      <c r="EF2" s="64"/>
      <c r="EG2" s="64"/>
      <c r="EH2" s="64"/>
      <c r="EI2" t="s">
        <v>314</v>
      </c>
      <c r="EJ2" s="64"/>
      <c r="EK2" s="64"/>
      <c r="EL2" s="64"/>
      <c r="EM2" s="64"/>
      <c r="EN2" s="64"/>
      <c r="EO2" s="64"/>
      <c r="EP2" t="s">
        <v>314</v>
      </c>
      <c r="EQ2" s="64"/>
      <c r="ER2" s="64"/>
      <c r="ES2" s="64"/>
      <c r="ET2" s="64"/>
      <c r="EU2" s="64"/>
      <c r="EV2" s="64"/>
      <c r="EW2" t="s">
        <v>314</v>
      </c>
      <c r="EX2" s="64"/>
      <c r="EY2" s="64"/>
      <c r="EZ2" s="64"/>
      <c r="FA2" s="64"/>
      <c r="FB2" s="64"/>
      <c r="FC2" s="64"/>
      <c r="FD2" t="s">
        <v>314</v>
      </c>
      <c r="FE2" s="64"/>
      <c r="FF2" s="64"/>
      <c r="FG2" s="64"/>
      <c r="FH2" s="64"/>
      <c r="FI2" s="64"/>
      <c r="FJ2" s="64"/>
      <c r="FK2" s="65"/>
      <c r="FL2" s="65"/>
      <c r="FM2" s="65"/>
      <c r="FN2" s="65"/>
      <c r="FO2" s="65"/>
      <c r="FP2" s="65"/>
      <c r="FQ2" s="65"/>
      <c r="FR2" s="65"/>
      <c r="FS2" s="65"/>
      <c r="FT2" s="65"/>
      <c r="FU2" s="65"/>
      <c r="FV2" s="65"/>
      <c r="FW2" s="65"/>
      <c r="FX2" s="65"/>
      <c r="FY2" s="65"/>
      <c r="FZ2" s="65"/>
      <c r="GA2" s="65"/>
      <c r="GB2" s="65"/>
      <c r="GC2" s="65"/>
      <c r="GD2" s="65"/>
      <c r="GE2" s="65"/>
      <c r="GF2" s="65"/>
      <c r="GG2" s="65"/>
      <c r="GH2" s="65"/>
      <c r="GI2" s="65"/>
      <c r="GJ2" s="65"/>
      <c r="GK2" s="65"/>
      <c r="GL2" s="65"/>
      <c r="GM2" s="65"/>
      <c r="GN2" s="65"/>
      <c r="GO2" s="65"/>
      <c r="GP2" s="65"/>
      <c r="GQ2" s="65"/>
      <c r="GR2" s="65"/>
    </row>
  </sheetData>
  <sheetProtection algorithmName="SHA-512" hashValue="V6GfwS4nMvGxg+9GudSUIGxmDlXlsKA/ogVvheo3sH0CWzoSvI0kjQZxkXO4LdKat/bgXNV9QJF3eDdZ2wXivw==" saltValue="RgMsiAD9uh7UefIFtTCadw==" spinCount="100000" sheet="1" objects="1" scenarios="1"/>
  <protectedRanges>
    <protectedRange sqref="A2:XFD2" name="Range1"/>
  </protectedRange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S4"/>
  <sheetViews>
    <sheetView workbookViewId="0"/>
  </sheetViews>
  <sheetFormatPr defaultRowHeight="15"/>
  <sheetData>
    <row r="1" spans="1:201" s="61" customFormat="1">
      <c r="A1" s="61" t="s">
        <v>110</v>
      </c>
      <c r="B1" s="61" t="s">
        <v>111</v>
      </c>
      <c r="C1" s="61" t="s">
        <v>112</v>
      </c>
      <c r="D1" s="61" t="s">
        <v>113</v>
      </c>
      <c r="E1" s="61" t="s">
        <v>114</v>
      </c>
      <c r="F1" s="61" t="s">
        <v>115</v>
      </c>
      <c r="G1" s="61" t="s">
        <v>116</v>
      </c>
      <c r="H1" s="61" t="s">
        <v>117</v>
      </c>
      <c r="I1" s="61" t="s">
        <v>118</v>
      </c>
      <c r="J1" s="61" t="s">
        <v>119</v>
      </c>
      <c r="K1" s="61" t="s">
        <v>120</v>
      </c>
      <c r="L1" s="61" t="s">
        <v>121</v>
      </c>
      <c r="M1" s="61" t="s">
        <v>122</v>
      </c>
      <c r="N1" s="61" t="s">
        <v>123</v>
      </c>
      <c r="O1" s="61" t="s">
        <v>124</v>
      </c>
      <c r="P1" s="61" t="s">
        <v>125</v>
      </c>
      <c r="Q1" s="61" t="s">
        <v>126</v>
      </c>
      <c r="R1" s="61" t="s">
        <v>127</v>
      </c>
      <c r="S1" s="61" t="s">
        <v>128</v>
      </c>
      <c r="T1" s="61" t="s">
        <v>129</v>
      </c>
      <c r="U1" s="61" t="s">
        <v>130</v>
      </c>
      <c r="V1" s="61" t="s">
        <v>131</v>
      </c>
      <c r="W1" s="61" t="s">
        <v>132</v>
      </c>
      <c r="X1" s="61" t="s">
        <v>133</v>
      </c>
      <c r="Y1" s="61" t="s">
        <v>134</v>
      </c>
      <c r="Z1" s="61" t="s">
        <v>135</v>
      </c>
      <c r="AA1" s="61" t="s">
        <v>136</v>
      </c>
      <c r="AB1" s="61" t="s">
        <v>137</v>
      </c>
      <c r="AC1" s="61" t="s">
        <v>138</v>
      </c>
      <c r="AD1" s="61" t="s">
        <v>139</v>
      </c>
      <c r="AE1" s="61" t="s">
        <v>140</v>
      </c>
      <c r="AF1" s="61" t="s">
        <v>141</v>
      </c>
      <c r="AG1" s="61" t="s">
        <v>142</v>
      </c>
      <c r="AH1" s="61" t="s">
        <v>143</v>
      </c>
      <c r="AI1" s="61" t="s">
        <v>144</v>
      </c>
      <c r="AJ1" s="61" t="s">
        <v>145</v>
      </c>
      <c r="AK1" s="61" t="s">
        <v>146</v>
      </c>
      <c r="AL1" s="61" t="s">
        <v>147</v>
      </c>
      <c r="AM1" s="61" t="s">
        <v>148</v>
      </c>
      <c r="AN1" s="61" t="s">
        <v>149</v>
      </c>
      <c r="AO1" s="61" t="s">
        <v>150</v>
      </c>
      <c r="AP1" s="61" t="s">
        <v>151</v>
      </c>
      <c r="AQ1" s="61" t="s">
        <v>326</v>
      </c>
      <c r="AR1" s="61" t="s">
        <v>327</v>
      </c>
      <c r="AS1" s="61" t="s">
        <v>152</v>
      </c>
      <c r="AT1" s="61" t="s">
        <v>153</v>
      </c>
      <c r="AU1" s="61" t="s">
        <v>154</v>
      </c>
      <c r="AV1" s="61" t="s">
        <v>155</v>
      </c>
      <c r="AW1" s="61" t="s">
        <v>156</v>
      </c>
      <c r="AX1" s="61" t="s">
        <v>157</v>
      </c>
      <c r="AY1" s="61" t="s">
        <v>158</v>
      </c>
      <c r="AZ1" s="61" t="s">
        <v>328</v>
      </c>
      <c r="BA1" s="61" t="s">
        <v>159</v>
      </c>
      <c r="BB1" s="61" t="s">
        <v>160</v>
      </c>
      <c r="BC1" s="61" t="s">
        <v>161</v>
      </c>
      <c r="BD1" s="61" t="s">
        <v>162</v>
      </c>
      <c r="BE1" s="61" t="s">
        <v>163</v>
      </c>
      <c r="BF1" s="61" t="s">
        <v>164</v>
      </c>
      <c r="BG1" s="61" t="s">
        <v>165</v>
      </c>
      <c r="BH1" s="61" t="s">
        <v>166</v>
      </c>
      <c r="BI1" s="61" t="s">
        <v>167</v>
      </c>
      <c r="BJ1" s="61" t="s">
        <v>168</v>
      </c>
      <c r="BK1" s="61" t="s">
        <v>169</v>
      </c>
      <c r="BL1" s="61" t="s">
        <v>170</v>
      </c>
      <c r="BM1" s="61" t="s">
        <v>171</v>
      </c>
      <c r="BN1" s="61" t="s">
        <v>172</v>
      </c>
      <c r="BO1" s="61" t="s">
        <v>173</v>
      </c>
      <c r="BP1" s="61" t="s">
        <v>174</v>
      </c>
      <c r="BQ1" s="61" t="s">
        <v>175</v>
      </c>
      <c r="BR1" s="61" t="s">
        <v>176</v>
      </c>
      <c r="BS1" s="61" t="s">
        <v>177</v>
      </c>
      <c r="BT1" s="61" t="s">
        <v>178</v>
      </c>
      <c r="BU1" s="61" t="s">
        <v>179</v>
      </c>
      <c r="BV1" s="61" t="s">
        <v>180</v>
      </c>
      <c r="BW1" s="61" t="s">
        <v>181</v>
      </c>
      <c r="BX1" s="61" t="s">
        <v>182</v>
      </c>
      <c r="BY1" s="61" t="s">
        <v>183</v>
      </c>
      <c r="BZ1" s="61" t="s">
        <v>184</v>
      </c>
      <c r="CA1" s="61" t="s">
        <v>185</v>
      </c>
      <c r="CB1" s="61" t="s">
        <v>186</v>
      </c>
      <c r="CC1" s="61" t="s">
        <v>187</v>
      </c>
      <c r="CD1" s="61" t="s">
        <v>188</v>
      </c>
      <c r="CE1" s="61" t="s">
        <v>189</v>
      </c>
      <c r="CF1" s="61" t="s">
        <v>190</v>
      </c>
      <c r="CG1" s="61" t="s">
        <v>191</v>
      </c>
      <c r="CH1" s="61" t="s">
        <v>192</v>
      </c>
      <c r="CI1" s="61" t="s">
        <v>193</v>
      </c>
      <c r="CJ1" s="61" t="s">
        <v>194</v>
      </c>
      <c r="CK1" s="61" t="s">
        <v>195</v>
      </c>
      <c r="CL1" s="61" t="s">
        <v>196</v>
      </c>
      <c r="CM1" s="61" t="s">
        <v>197</v>
      </c>
      <c r="CN1" s="61" t="s">
        <v>198</v>
      </c>
      <c r="CO1" s="61" t="s">
        <v>199</v>
      </c>
      <c r="CP1" s="61" t="s">
        <v>200</v>
      </c>
      <c r="CQ1" s="61" t="s">
        <v>201</v>
      </c>
      <c r="CR1" s="61" t="s">
        <v>202</v>
      </c>
      <c r="CS1" s="61" t="s">
        <v>203</v>
      </c>
      <c r="CT1" s="61" t="s">
        <v>204</v>
      </c>
      <c r="CU1" s="61" t="s">
        <v>205</v>
      </c>
      <c r="CV1" s="61" t="s">
        <v>206</v>
      </c>
      <c r="CW1" s="61" t="s">
        <v>207</v>
      </c>
      <c r="CX1" s="61" t="s">
        <v>208</v>
      </c>
      <c r="CY1" s="61" t="s">
        <v>209</v>
      </c>
      <c r="CZ1" s="61" t="s">
        <v>210</v>
      </c>
      <c r="DA1" s="61" t="s">
        <v>211</v>
      </c>
      <c r="DB1" s="61" t="s">
        <v>212</v>
      </c>
      <c r="DC1" s="61" t="s">
        <v>213</v>
      </c>
      <c r="DD1" s="61" t="s">
        <v>214</v>
      </c>
      <c r="DE1" s="61" t="s">
        <v>215</v>
      </c>
      <c r="DF1" s="61" t="s">
        <v>216</v>
      </c>
      <c r="DG1" s="61" t="s">
        <v>217</v>
      </c>
      <c r="DH1" s="61" t="s">
        <v>218</v>
      </c>
      <c r="DI1" s="61" t="s">
        <v>219</v>
      </c>
      <c r="DJ1" s="61" t="s">
        <v>220</v>
      </c>
      <c r="DK1" s="61" t="s">
        <v>221</v>
      </c>
      <c r="DL1" s="61" t="s">
        <v>222</v>
      </c>
      <c r="DM1" s="61" t="s">
        <v>223</v>
      </c>
      <c r="DN1" s="61" t="s">
        <v>224</v>
      </c>
      <c r="DO1" s="61" t="s">
        <v>225</v>
      </c>
      <c r="DP1" s="61" t="s">
        <v>226</v>
      </c>
      <c r="DQ1" s="61" t="s">
        <v>227</v>
      </c>
      <c r="DR1" s="61" t="s">
        <v>228</v>
      </c>
      <c r="DS1" s="61" t="s">
        <v>229</v>
      </c>
      <c r="DT1" s="61" t="s">
        <v>230</v>
      </c>
      <c r="DU1" s="61" t="s">
        <v>231</v>
      </c>
      <c r="DV1" s="61" t="s">
        <v>232</v>
      </c>
      <c r="DW1" s="61" t="s">
        <v>233</v>
      </c>
      <c r="DX1" s="61" t="s">
        <v>234</v>
      </c>
      <c r="DY1" s="61" t="s">
        <v>235</v>
      </c>
      <c r="DZ1" s="61" t="s">
        <v>236</v>
      </c>
      <c r="EA1" s="61" t="s">
        <v>237</v>
      </c>
      <c r="EB1" s="61" t="s">
        <v>238</v>
      </c>
      <c r="EC1" s="61" t="s">
        <v>239</v>
      </c>
      <c r="ED1" s="61" t="s">
        <v>240</v>
      </c>
      <c r="EE1" s="61" t="s">
        <v>241</v>
      </c>
      <c r="EF1" s="61" t="s">
        <v>242</v>
      </c>
      <c r="EG1" s="61" t="s">
        <v>243</v>
      </c>
      <c r="EH1" s="61" t="s">
        <v>244</v>
      </c>
      <c r="EI1" s="61" t="s">
        <v>245</v>
      </c>
      <c r="EJ1" s="61" t="s">
        <v>246</v>
      </c>
      <c r="EK1" s="61" t="s">
        <v>247</v>
      </c>
      <c r="EL1" s="61" t="s">
        <v>248</v>
      </c>
      <c r="EM1" s="61" t="s">
        <v>249</v>
      </c>
      <c r="EN1" s="61" t="s">
        <v>250</v>
      </c>
      <c r="EO1" s="61" t="s">
        <v>251</v>
      </c>
      <c r="EP1" s="61" t="s">
        <v>252</v>
      </c>
      <c r="EQ1" s="61" t="s">
        <v>253</v>
      </c>
      <c r="ER1" s="61" t="s">
        <v>254</v>
      </c>
      <c r="ES1" s="61" t="s">
        <v>255</v>
      </c>
      <c r="ET1" s="61" t="s">
        <v>256</v>
      </c>
      <c r="EU1" s="61" t="s">
        <v>257</v>
      </c>
      <c r="EV1" s="61" t="s">
        <v>258</v>
      </c>
      <c r="EW1" s="61" t="s">
        <v>329</v>
      </c>
      <c r="EX1" s="61" t="s">
        <v>259</v>
      </c>
      <c r="EY1" s="61" t="s">
        <v>260</v>
      </c>
      <c r="EZ1" s="61" t="s">
        <v>261</v>
      </c>
      <c r="FA1" s="61" t="s">
        <v>262</v>
      </c>
      <c r="FB1" s="61" t="s">
        <v>263</v>
      </c>
      <c r="FC1" s="61" t="s">
        <v>264</v>
      </c>
      <c r="FD1" s="61" t="s">
        <v>265</v>
      </c>
      <c r="FE1" s="61" t="s">
        <v>266</v>
      </c>
      <c r="FF1" s="61" t="s">
        <v>267</v>
      </c>
      <c r="FG1" s="61" t="s">
        <v>268</v>
      </c>
      <c r="FH1" s="61" t="s">
        <v>269</v>
      </c>
      <c r="FI1" s="61" t="s">
        <v>270</v>
      </c>
      <c r="FJ1" s="61" t="s">
        <v>271</v>
      </c>
      <c r="FK1" s="61" t="s">
        <v>272</v>
      </c>
      <c r="FL1" s="61" t="s">
        <v>273</v>
      </c>
      <c r="FM1" s="61" t="s">
        <v>274</v>
      </c>
      <c r="FN1" s="61" t="s">
        <v>275</v>
      </c>
      <c r="FO1" s="61" t="s">
        <v>276</v>
      </c>
      <c r="FP1" s="61" t="s">
        <v>277</v>
      </c>
      <c r="FQ1" s="61" t="s">
        <v>278</v>
      </c>
      <c r="FR1" s="61" t="s">
        <v>279</v>
      </c>
      <c r="FS1" s="61" t="s">
        <v>280</v>
      </c>
      <c r="FT1" s="61" t="s">
        <v>281</v>
      </c>
      <c r="FU1" s="61" t="s">
        <v>282</v>
      </c>
      <c r="FV1" s="61" t="s">
        <v>283</v>
      </c>
      <c r="FW1" s="61" t="s">
        <v>284</v>
      </c>
      <c r="FX1" s="61" t="s">
        <v>285</v>
      </c>
      <c r="FY1" s="61" t="s">
        <v>286</v>
      </c>
      <c r="FZ1" s="61" t="s">
        <v>287</v>
      </c>
      <c r="GA1" s="61" t="s">
        <v>288</v>
      </c>
      <c r="GB1" s="61" t="s">
        <v>289</v>
      </c>
      <c r="GC1" s="61" t="s">
        <v>290</v>
      </c>
      <c r="GD1" s="61" t="s">
        <v>291</v>
      </c>
      <c r="GE1" s="61" t="s">
        <v>292</v>
      </c>
      <c r="GF1" s="61" t="s">
        <v>293</v>
      </c>
      <c r="GG1" s="61" t="s">
        <v>294</v>
      </c>
      <c r="GH1" s="61" t="s">
        <v>295</v>
      </c>
      <c r="GI1" s="61" t="s">
        <v>296</v>
      </c>
      <c r="GJ1" s="61" t="s">
        <v>297</v>
      </c>
      <c r="GK1" s="61" t="s">
        <v>298</v>
      </c>
      <c r="GL1" s="61" t="s">
        <v>299</v>
      </c>
      <c r="GM1" s="61" t="s">
        <v>300</v>
      </c>
      <c r="GN1" s="61" t="s">
        <v>301</v>
      </c>
      <c r="GO1" s="61" t="s">
        <v>302</v>
      </c>
      <c r="GP1" s="61" t="s">
        <v>303</v>
      </c>
      <c r="GQ1" s="61" t="s">
        <v>304</v>
      </c>
      <c r="GR1" s="66" t="s">
        <v>305</v>
      </c>
    </row>
    <row r="2" spans="1:201">
      <c r="A2" s="67" t="str">
        <f>IF('Data sheet'!A2="","",'Data sheet'!A2)</f>
        <v>GB000AAA0A0A</v>
      </c>
      <c r="B2" s="67">
        <f>IF('Data sheet'!B2="","",'Data sheet'!B2)</f>
        <v>1</v>
      </c>
      <c r="C2" s="67" t="str">
        <f>IF('Data sheet'!C2="","",'Data sheet'!C2)</f>
        <v>XYZ EQUITY FUND A ACC</v>
      </c>
      <c r="D2" s="67" t="str">
        <f>IF('Data sheet'!D2="","",'Data sheet'!D2)</f>
        <v>XYZ MANAGERS</v>
      </c>
      <c r="E2" s="67" t="str">
        <f>IF('Data sheet'!E2="","",'Data sheet'!E2)</f>
        <v>2017-04-06</v>
      </c>
      <c r="F2" s="67" t="str">
        <f>IF('Data sheet'!F2="","",'Data sheet'!F2)</f>
        <v>2018-04-05</v>
      </c>
      <c r="G2" s="67" t="str">
        <f>IF('Data sheet'!G2="","",'Data sheet'!G2)</f>
        <v>GBP</v>
      </c>
      <c r="H2" s="67" t="str">
        <f>IF('Data sheet'!H2="","",'Data sheet'!H2)</f>
        <v>M</v>
      </c>
      <c r="I2" s="67" t="str">
        <f>IF('Data sheet'!I2="","",'Data sheet'!I2)</f>
        <v>N</v>
      </c>
      <c r="J2" s="67" t="str">
        <f>IF('Data sheet'!J2="","",'Data sheet'!J2)</f>
        <v>N</v>
      </c>
      <c r="K2" s="67" t="str">
        <f>IF('Data sheet'!K2="","",'Data sheet'!K2)</f>
        <v>N</v>
      </c>
      <c r="L2" s="67" t="str">
        <f>IF('Data sheet'!L2="","",'Data sheet'!L2)</f>
        <v>N</v>
      </c>
      <c r="M2" s="67" t="str">
        <f>IF('Data sheet'!M2="","",'Data sheet'!M2)</f>
        <v/>
      </c>
      <c r="N2" s="67" t="str">
        <f>IF('Data sheet'!N2="","",'Data sheet'!N2)</f>
        <v>N</v>
      </c>
      <c r="O2" s="67" t="str">
        <f>IF('Data sheet'!O2="","",'Data sheet'!O2)</f>
        <v>N</v>
      </c>
      <c r="P2" s="67" t="str">
        <f>IF('Data sheet'!P2="","",'Data sheet'!P2)</f>
        <v/>
      </c>
      <c r="Q2" s="67" t="str">
        <f>IF('Data sheet'!Q2="","",'Data sheet'!Q2)</f>
        <v/>
      </c>
      <c r="R2" s="67" t="str">
        <f>IF('Data sheet'!R2="","",'Data sheet'!R2)</f>
        <v/>
      </c>
      <c r="S2" s="67" t="str">
        <f>IF('Data sheet'!S2="","",'Data sheet'!S2)</f>
        <v/>
      </c>
      <c r="T2" s="67" t="str">
        <f>IF('Data sheet'!T2="","",'Data sheet'!T2)</f>
        <v/>
      </c>
      <c r="U2" s="67">
        <f>IF('Data sheet'!U2="","",'Data sheet'!U2)</f>
        <v>1E-3</v>
      </c>
      <c r="V2" s="67" t="str">
        <f>IF('Data sheet'!V2="","",'Data sheet'!V2)</f>
        <v/>
      </c>
      <c r="W2" s="67" t="str">
        <f>IF('Data sheet'!W2="","",'Data sheet'!W2)</f>
        <v/>
      </c>
      <c r="X2" s="67" t="str">
        <f>IF('Data sheet'!X2="","",'Data sheet'!X2)</f>
        <v/>
      </c>
      <c r="Y2" s="67" t="str">
        <f>IF('Data sheet'!Y2="","",'Data sheet'!Y2)</f>
        <v/>
      </c>
      <c r="Z2" s="67" t="str">
        <f>IF('Data sheet'!Z2="","",'Data sheet'!Z2)</f>
        <v/>
      </c>
      <c r="AA2" s="67" t="str">
        <f>IF('Data sheet'!AA2="","",'Data sheet'!AA2)</f>
        <v/>
      </c>
      <c r="AB2" s="67" t="str">
        <f>IF('Data sheet'!AB2="","",'Data sheet'!AB2)</f>
        <v/>
      </c>
      <c r="AC2" s="67" t="str">
        <f>IF('Data sheet'!AC2="","",'Data sheet'!AC2)</f>
        <v/>
      </c>
      <c r="AD2" s="67">
        <f>IF('Data sheet'!AD2="","",'Data sheet'!AD2)</f>
        <v>1E-3</v>
      </c>
      <c r="AE2" s="67">
        <f>IF('Data sheet'!AE2="","",'Data sheet'!AE2)</f>
        <v>1E-3</v>
      </c>
      <c r="AF2" s="67" t="str">
        <f>IF('Data sheet'!AF2="","",'Data sheet'!AF2)</f>
        <v/>
      </c>
      <c r="AG2" s="67">
        <f>IF('Data sheet'!AG2="","",'Data sheet'!AG2)</f>
        <v>1E-3</v>
      </c>
      <c r="AH2" s="67" t="str">
        <f>IF('Data sheet'!AH2="","",'Data sheet'!AH2)</f>
        <v/>
      </c>
      <c r="AI2" s="67" t="str">
        <f>IF('Data sheet'!AI2="","",'Data sheet'!AI2)</f>
        <v/>
      </c>
      <c r="AJ2" s="67" t="str">
        <f>IF('Data sheet'!AJ2="","",'Data sheet'!AJ2)</f>
        <v/>
      </c>
      <c r="AK2" s="67" t="str">
        <f>IF('Data sheet'!AK2="","",'Data sheet'!AK2)</f>
        <v/>
      </c>
      <c r="AL2" s="67" t="str">
        <f>IF('Data sheet'!AL2="","",'Data sheet'!AL2)</f>
        <v/>
      </c>
      <c r="AM2" s="67" t="str">
        <f>IF('Data sheet'!AM2="","",'Data sheet'!AM2)</f>
        <v/>
      </c>
      <c r="AN2" s="67" t="str">
        <f>IF('Data sheet'!AN2="","",'Data sheet'!AN2)</f>
        <v/>
      </c>
      <c r="AO2" s="67" t="str">
        <f>IF('Data sheet'!AO2="","",'Data sheet'!AO2)</f>
        <v/>
      </c>
      <c r="AP2" s="67" t="str">
        <f>IF('Data sheet'!AP2="","",'Data sheet'!AP2)</f>
        <v/>
      </c>
      <c r="AQ2" s="67" t="str">
        <f>IF('Data sheet'!AQ2="","",'Data sheet'!AQ2)</f>
        <v/>
      </c>
      <c r="AR2" s="67" t="str">
        <f>IF('Data sheet'!AR2="","",'Data sheet'!AR2)</f>
        <v/>
      </c>
      <c r="AS2" s="67" t="str">
        <f>IF('Data sheet'!AS2="","",'Data sheet'!AS2)</f>
        <v/>
      </c>
      <c r="AT2" s="67" t="str">
        <f>IF('Data sheet'!AT2="","",'Data sheet'!AT2)</f>
        <v/>
      </c>
      <c r="AU2" s="67" t="str">
        <f>IF('Data sheet'!AU2="","",'Data sheet'!AU2)</f>
        <v/>
      </c>
      <c r="AV2" s="67" t="str">
        <f>IF('Data sheet'!AV2="","",'Data sheet'!AV2)</f>
        <v/>
      </c>
      <c r="AW2" s="67" t="str">
        <f>IF('Data sheet'!AW2="","",'Data sheet'!AW2)</f>
        <v/>
      </c>
      <c r="AX2" s="67" t="str">
        <f>IF('Data sheet'!AX2="","",'Data sheet'!AX2)</f>
        <v/>
      </c>
      <c r="AY2" s="67" t="str">
        <f>IF('Data sheet'!AY2="","",'Data sheet'!AY2)</f>
        <v/>
      </c>
      <c r="AZ2" s="67" t="str">
        <f>IF('Data sheet'!AZ2="","",'Data sheet'!AZ2)</f>
        <v/>
      </c>
      <c r="BA2" s="67" t="str">
        <f>IF('Data sheet'!BA2="","",'Data sheet'!BA2)</f>
        <v/>
      </c>
      <c r="BB2" s="67" t="str">
        <f>IF('Data sheet'!BB2="","",'Data sheet'!BB2)</f>
        <v/>
      </c>
      <c r="BC2" s="67" t="str">
        <f>IF('Data sheet'!BC2="","",'Data sheet'!BC2)</f>
        <v/>
      </c>
      <c r="BD2" s="67" t="str">
        <f>IF('Data sheet'!BD2="","",'Data sheet'!BD2)</f>
        <v/>
      </c>
      <c r="BE2" s="67" t="str">
        <f>IF('Data sheet'!BE2="","",'Data sheet'!BE2)</f>
        <v/>
      </c>
      <c r="BF2" s="67" t="str">
        <f>IF('Data sheet'!BF2="","",'Data sheet'!BF2)</f>
        <v/>
      </c>
      <c r="BG2" s="67" t="str">
        <f>IF('Data sheet'!BG2="","",'Data sheet'!BG2)</f>
        <v/>
      </c>
      <c r="BH2" s="67" t="str">
        <f>IF('Data sheet'!BH2="","",'Data sheet'!BH2)</f>
        <v/>
      </c>
      <c r="BI2" s="67" t="str">
        <f>IF('Data sheet'!BI2="","",'Data sheet'!BI2)</f>
        <v/>
      </c>
      <c r="BJ2" s="67" t="str">
        <f>IF('Data sheet'!BJ2="","",'Data sheet'!BJ2)</f>
        <v/>
      </c>
      <c r="BK2" s="67" t="str">
        <f>IF('Data sheet'!BK2="","",'Data sheet'!BK2)</f>
        <v/>
      </c>
      <c r="BL2" s="67" t="str">
        <f>IF('Data sheet'!BL2="","",'Data sheet'!BL2)</f>
        <v/>
      </c>
      <c r="BM2" s="67" t="str">
        <f>IF('Data sheet'!BM2="","",'Data sheet'!BM2)</f>
        <v/>
      </c>
      <c r="BN2" s="67" t="str">
        <f>IF('Data sheet'!BN2="","",'Data sheet'!BN2)</f>
        <v/>
      </c>
      <c r="BO2" s="67" t="str">
        <f>IF('Data sheet'!BO2="","",'Data sheet'!BO2)</f>
        <v/>
      </c>
      <c r="BP2" s="67" t="str">
        <f>IF('Data sheet'!BP2="","",'Data sheet'!BP2)</f>
        <v/>
      </c>
      <c r="BQ2" s="67" t="str">
        <f>IF('Data sheet'!BQ2="","",'Data sheet'!BQ2)</f>
        <v/>
      </c>
      <c r="BR2" s="67" t="str">
        <f>IF('Data sheet'!BR2="","",'Data sheet'!BR2)</f>
        <v/>
      </c>
      <c r="BS2" s="67" t="str">
        <f>IF('Data sheet'!BS2="","",'Data sheet'!BS2)</f>
        <v/>
      </c>
      <c r="BT2" s="67" t="str">
        <f>IF('Data sheet'!BT2="","",'Data sheet'!BT2)</f>
        <v/>
      </c>
      <c r="BU2" s="67" t="str">
        <f>IF('Data sheet'!BU2="","",'Data sheet'!BU2)</f>
        <v/>
      </c>
      <c r="BV2" s="67" t="str">
        <f>IF('Data sheet'!BV2="","",'Data sheet'!BV2)</f>
        <v/>
      </c>
      <c r="BW2" s="67" t="str">
        <f>IF('Data sheet'!BW2="","",'Data sheet'!BW2)</f>
        <v/>
      </c>
      <c r="BX2" s="67" t="str">
        <f>IF('Data sheet'!BX2="","",'Data sheet'!BX2)</f>
        <v/>
      </c>
      <c r="BY2" s="67" t="str">
        <f>IF('Data sheet'!BY2="","",'Data sheet'!BY2)</f>
        <v/>
      </c>
      <c r="BZ2" s="67" t="str">
        <f>IF('Data sheet'!BZ2="","",'Data sheet'!BZ2)</f>
        <v/>
      </c>
      <c r="CA2" s="67" t="str">
        <f>IF('Data sheet'!CA2="","",'Data sheet'!CA2)</f>
        <v/>
      </c>
      <c r="CB2" s="67" t="str">
        <f>IF('Data sheet'!CB2="","",'Data sheet'!CB2)</f>
        <v/>
      </c>
      <c r="CC2" s="67" t="str">
        <f>IF('Data sheet'!CC2="","",'Data sheet'!CC2)</f>
        <v/>
      </c>
      <c r="CD2" s="67">
        <f>IF('Data sheet'!CD2="","",'Data sheet'!CD2)</f>
        <v>0.05</v>
      </c>
      <c r="CE2" s="67">
        <f>IF('Data sheet'!CE2="","",'Data sheet'!CE2)</f>
        <v>1000000</v>
      </c>
      <c r="CF2" s="67">
        <f>IF('Data sheet'!CF2="","",'Data sheet'!CF2)</f>
        <v>1000000</v>
      </c>
      <c r="CG2" s="67">
        <f>IF('Data sheet'!CG2="","",'Data sheet'!CG2)</f>
        <v>100000</v>
      </c>
      <c r="CH2" s="67">
        <f>IF('Data sheet'!CH2="","",'Data sheet'!CH2)</f>
        <v>100000</v>
      </c>
      <c r="CI2" s="67">
        <f>IF('Data sheet'!CI2="","",'Data sheet'!CI2)</f>
        <v>10000</v>
      </c>
      <c r="CJ2" s="67">
        <f>IF('Data sheet'!CJ2="","",'Data sheet'!CJ2)</f>
        <v>10000</v>
      </c>
      <c r="CK2" s="67" t="str">
        <f>IF('Data sheet'!CK2="","",'Data sheet'!CK2)</f>
        <v/>
      </c>
      <c r="CL2" s="67" t="str">
        <f>IF('Data sheet'!CL2="","",'Data sheet'!CL2)</f>
        <v/>
      </c>
      <c r="CM2" s="67" t="str">
        <f>IF('Data sheet'!CM2="","",'Data sheet'!CM2)</f>
        <v/>
      </c>
      <c r="CN2" s="67" t="str">
        <f>IF('Data sheet'!CN2="","",'Data sheet'!CN2)</f>
        <v/>
      </c>
      <c r="CO2" s="67" t="str">
        <f>IF('Data sheet'!CO2="","",'Data sheet'!CO2)</f>
        <v/>
      </c>
      <c r="CP2" s="67" t="str">
        <f>IF('Data sheet'!CP2="","",'Data sheet'!CP2)</f>
        <v/>
      </c>
      <c r="CQ2" s="67" t="str">
        <f>IF('Data sheet'!CQ2="","",'Data sheet'!CQ2)</f>
        <v>Information on returns</v>
      </c>
      <c r="CR2" s="67" t="str">
        <f>IF('Data sheet'!CR2="","",'Data sheet'!CR2)</f>
        <v/>
      </c>
      <c r="CS2" s="67" t="str">
        <f>IF('Data sheet'!CS2="","",'Data sheet'!CS2)</f>
        <v>Y</v>
      </c>
      <c r="CT2" s="67" t="str">
        <f>IF('Data sheet'!CT2="","",'Data sheet'!CT2)</f>
        <v/>
      </c>
      <c r="CU2" s="67" t="str">
        <f>IF('Data sheet'!CU2="","",'Data sheet'!CU2)</f>
        <v/>
      </c>
      <c r="CV2" s="67" t="str">
        <f>IF('Data sheet'!CV2="","",'Data sheet'!CV2)</f>
        <v/>
      </c>
      <c r="CW2" s="67" t="str">
        <f>IF('Data sheet'!CW2="","",'Data sheet'!CW2)</f>
        <v/>
      </c>
      <c r="CX2" s="67" t="str">
        <f>IF('Data sheet'!CX2="","",'Data sheet'!CX2)</f>
        <v/>
      </c>
      <c r="CY2" s="67" t="str">
        <f>IF('Data sheet'!CY2="","",'Data sheet'!CY2)</f>
        <v/>
      </c>
      <c r="CZ2" s="67" t="str">
        <f>IF('Data sheet'!CZ2="","",'Data sheet'!CZ2)</f>
        <v>Y</v>
      </c>
      <c r="DA2" s="67" t="str">
        <f>IF('Data sheet'!DA2="","",'Data sheet'!DA2)</f>
        <v/>
      </c>
      <c r="DB2" s="67" t="str">
        <f>IF('Data sheet'!DB2="","",'Data sheet'!DB2)</f>
        <v/>
      </c>
      <c r="DC2" s="67" t="str">
        <f>IF('Data sheet'!DC2="","",'Data sheet'!DC2)</f>
        <v/>
      </c>
      <c r="DD2" s="67" t="str">
        <f>IF('Data sheet'!DD2="","",'Data sheet'!DD2)</f>
        <v/>
      </c>
      <c r="DE2" s="67" t="str">
        <f>IF('Data sheet'!DE2="","",'Data sheet'!DE2)</f>
        <v/>
      </c>
      <c r="DF2" s="67" t="str">
        <f>IF('Data sheet'!DF2="","",'Data sheet'!DF2)</f>
        <v/>
      </c>
      <c r="DG2" s="67" t="str">
        <f>IF('Data sheet'!DG2="","",'Data sheet'!DG2)</f>
        <v>Y</v>
      </c>
      <c r="DH2" s="67" t="str">
        <f>IF('Data sheet'!DH2="","",'Data sheet'!DH2)</f>
        <v/>
      </c>
      <c r="DI2" s="67" t="str">
        <f>IF('Data sheet'!DI2="","",'Data sheet'!DI2)</f>
        <v/>
      </c>
      <c r="DJ2" s="67" t="str">
        <f>IF('Data sheet'!DJ2="","",'Data sheet'!DJ2)</f>
        <v/>
      </c>
      <c r="DK2" s="67" t="str">
        <f>IF('Data sheet'!DK2="","",'Data sheet'!DK2)</f>
        <v/>
      </c>
      <c r="DL2" s="67" t="str">
        <f>IF('Data sheet'!DL2="","",'Data sheet'!DL2)</f>
        <v/>
      </c>
      <c r="DM2" s="67" t="str">
        <f>IF('Data sheet'!DM2="","",'Data sheet'!DM2)</f>
        <v/>
      </c>
      <c r="DN2" s="67" t="str">
        <f>IF('Data sheet'!DN2="","",'Data sheet'!DN2)</f>
        <v>Y</v>
      </c>
      <c r="DO2" s="67" t="str">
        <f>IF('Data sheet'!DO2="","",'Data sheet'!DO2)</f>
        <v/>
      </c>
      <c r="DP2" s="67" t="str">
        <f>IF('Data sheet'!DP2="","",'Data sheet'!DP2)</f>
        <v/>
      </c>
      <c r="DQ2" s="67" t="str">
        <f>IF('Data sheet'!DQ2="","",'Data sheet'!DQ2)</f>
        <v/>
      </c>
      <c r="DR2" s="67" t="str">
        <f>IF('Data sheet'!DR2="","",'Data sheet'!DR2)</f>
        <v/>
      </c>
      <c r="DS2" s="67" t="str">
        <f>IF('Data sheet'!DS2="","",'Data sheet'!DS2)</f>
        <v/>
      </c>
      <c r="DT2" s="67" t="str">
        <f>IF('Data sheet'!DT2="","",'Data sheet'!DT2)</f>
        <v/>
      </c>
      <c r="DU2" s="67" t="str">
        <f>IF('Data sheet'!DU2="","",'Data sheet'!DU2)</f>
        <v>Y</v>
      </c>
      <c r="DV2" s="67" t="str">
        <f>IF('Data sheet'!DV2="","",'Data sheet'!DV2)</f>
        <v/>
      </c>
      <c r="DW2" s="67" t="str">
        <f>IF('Data sheet'!DW2="","",'Data sheet'!DW2)</f>
        <v/>
      </c>
      <c r="DX2" s="67" t="str">
        <f>IF('Data sheet'!DX2="","",'Data sheet'!DX2)</f>
        <v/>
      </c>
      <c r="DY2" s="67" t="str">
        <f>IF('Data sheet'!DY2="","",'Data sheet'!DY2)</f>
        <v/>
      </c>
      <c r="DZ2" s="67" t="str">
        <f>IF('Data sheet'!DZ2="","",'Data sheet'!DZ2)</f>
        <v/>
      </c>
      <c r="EA2" s="67" t="str">
        <f>IF('Data sheet'!EA2="","",'Data sheet'!EA2)</f>
        <v/>
      </c>
      <c r="EB2" s="67" t="str">
        <f>IF('Data sheet'!EB2="","",'Data sheet'!EB2)</f>
        <v>Y</v>
      </c>
      <c r="EC2" s="67" t="str">
        <f>IF('Data sheet'!EC2="","",'Data sheet'!EC2)</f>
        <v/>
      </c>
      <c r="ED2" s="67" t="str">
        <f>IF('Data sheet'!ED2="","",'Data sheet'!ED2)</f>
        <v/>
      </c>
      <c r="EE2" s="67" t="str">
        <f>IF('Data sheet'!EE2="","",'Data sheet'!EE2)</f>
        <v/>
      </c>
      <c r="EF2" s="67" t="str">
        <f>IF('Data sheet'!EF2="","",'Data sheet'!EF2)</f>
        <v/>
      </c>
      <c r="EG2" s="67" t="str">
        <f>IF('Data sheet'!EG2="","",'Data sheet'!EG2)</f>
        <v/>
      </c>
      <c r="EH2" s="67" t="str">
        <f>IF('Data sheet'!EH2="","",'Data sheet'!EH2)</f>
        <v/>
      </c>
      <c r="EI2" s="67" t="str">
        <f>IF('Data sheet'!EI2="","",'Data sheet'!EI2)</f>
        <v>Y</v>
      </c>
      <c r="EJ2" s="67" t="str">
        <f>IF('Data sheet'!EJ2="","",'Data sheet'!EJ2)</f>
        <v/>
      </c>
      <c r="EK2" s="67" t="str">
        <f>IF('Data sheet'!EK2="","",'Data sheet'!EK2)</f>
        <v/>
      </c>
      <c r="EL2" s="67" t="str">
        <f>IF('Data sheet'!EL2="","",'Data sheet'!EL2)</f>
        <v/>
      </c>
      <c r="EM2" s="67" t="str">
        <f>IF('Data sheet'!EM2="","",'Data sheet'!EM2)</f>
        <v/>
      </c>
      <c r="EN2" s="67" t="str">
        <f>IF('Data sheet'!EN2="","",'Data sheet'!EN2)</f>
        <v/>
      </c>
      <c r="EO2" s="67" t="str">
        <f>IF('Data sheet'!EO2="","",'Data sheet'!EO2)</f>
        <v/>
      </c>
      <c r="EP2" s="67" t="str">
        <f>IF('Data sheet'!EP2="","",'Data sheet'!EP2)</f>
        <v>Y</v>
      </c>
      <c r="EQ2" s="67" t="str">
        <f>IF('Data sheet'!EQ2="","",'Data sheet'!EQ2)</f>
        <v/>
      </c>
      <c r="ER2" s="67" t="str">
        <f>IF('Data sheet'!ER2="","",'Data sheet'!ER2)</f>
        <v/>
      </c>
      <c r="ES2" s="67" t="str">
        <f>IF('Data sheet'!ES2="","",'Data sheet'!ES2)</f>
        <v/>
      </c>
      <c r="ET2" s="67" t="str">
        <f>IF('Data sheet'!ET2="","",'Data sheet'!ET2)</f>
        <v/>
      </c>
      <c r="EU2" s="67" t="str">
        <f>IF('Data sheet'!EU2="","",'Data sheet'!EU2)</f>
        <v/>
      </c>
      <c r="EV2" s="67" t="str">
        <f>IF('Data sheet'!EV2="","",'Data sheet'!EV2)</f>
        <v/>
      </c>
      <c r="EW2" s="67" t="str">
        <f>IF('Data sheet'!EW2="","",'Data sheet'!EW2)</f>
        <v>Y</v>
      </c>
      <c r="EX2" s="67" t="str">
        <f>IF('Data sheet'!EX2="","",'Data sheet'!EX2)</f>
        <v/>
      </c>
      <c r="EY2" s="67" t="str">
        <f>IF('Data sheet'!EY2="","",'Data sheet'!EY2)</f>
        <v/>
      </c>
      <c r="EZ2" s="67" t="str">
        <f>IF('Data sheet'!EZ2="","",'Data sheet'!EZ2)</f>
        <v/>
      </c>
      <c r="FA2" s="67" t="str">
        <f>IF('Data sheet'!FA2="","",'Data sheet'!FA2)</f>
        <v/>
      </c>
      <c r="FB2" s="67" t="str">
        <f>IF('Data sheet'!FB2="","",'Data sheet'!FB2)</f>
        <v/>
      </c>
      <c r="FC2" s="67" t="str">
        <f>IF('Data sheet'!FC2="","",'Data sheet'!FC2)</f>
        <v/>
      </c>
      <c r="FD2" s="67" t="str">
        <f>IF('Data sheet'!FD2="","",'Data sheet'!FD2)</f>
        <v>Y</v>
      </c>
      <c r="FE2" s="67" t="str">
        <f>IF('Data sheet'!FE2="","",'Data sheet'!FE2)</f>
        <v/>
      </c>
      <c r="FF2" s="67" t="str">
        <f>IF('Data sheet'!FF2="","",'Data sheet'!FF2)</f>
        <v/>
      </c>
      <c r="FG2" s="67" t="str">
        <f>IF('Data sheet'!FG2="","",'Data sheet'!FG2)</f>
        <v/>
      </c>
      <c r="FH2" s="67" t="str">
        <f>IF('Data sheet'!FH2="","",'Data sheet'!FH2)</f>
        <v/>
      </c>
      <c r="FI2" s="67" t="str">
        <f>IF('Data sheet'!FI2="","",'Data sheet'!FI2)</f>
        <v/>
      </c>
      <c r="FJ2" s="67" t="str">
        <f>IF('Data sheet'!FJ2="","",'Data sheet'!FJ2)</f>
        <v/>
      </c>
      <c r="FK2" s="67" t="str">
        <f>IF('Data sheet'!FK2="","",'Data sheet'!FK2)</f>
        <v/>
      </c>
      <c r="FL2" s="67" t="str">
        <f>IF('Data sheet'!FL2="","",'Data sheet'!FL2)</f>
        <v/>
      </c>
      <c r="FM2" s="67" t="str">
        <f>IF('Data sheet'!FM2="","",'Data sheet'!FM2)</f>
        <v/>
      </c>
      <c r="FN2" s="67" t="str">
        <f>IF('Data sheet'!FN2="","",'Data sheet'!FN2)</f>
        <v/>
      </c>
      <c r="FO2" s="67" t="str">
        <f>IF('Data sheet'!FO2="","",'Data sheet'!FO2)</f>
        <v/>
      </c>
      <c r="FP2" s="67" t="str">
        <f>IF('Data sheet'!FP2="","",'Data sheet'!FP2)</f>
        <v/>
      </c>
      <c r="FQ2" s="67" t="str">
        <f>IF('Data sheet'!FQ2="","",'Data sheet'!FQ2)</f>
        <v/>
      </c>
      <c r="FR2" s="67" t="str">
        <f>IF('Data sheet'!FR2="","",'Data sheet'!FR2)</f>
        <v/>
      </c>
      <c r="FS2" s="67" t="str">
        <f>IF('Data sheet'!FS2="","",'Data sheet'!FS2)</f>
        <v/>
      </c>
      <c r="FT2" s="67" t="str">
        <f>IF('Data sheet'!FT2="","",'Data sheet'!FT2)</f>
        <v/>
      </c>
      <c r="FU2" s="67" t="str">
        <f>IF('Data sheet'!FU2="","",'Data sheet'!FU2)</f>
        <v/>
      </c>
      <c r="FV2" s="67" t="str">
        <f>IF('Data sheet'!FV2="","",'Data sheet'!FV2)</f>
        <v/>
      </c>
      <c r="FW2" s="67" t="str">
        <f>IF('Data sheet'!FW2="","",'Data sheet'!FW2)</f>
        <v/>
      </c>
      <c r="FX2" s="67" t="str">
        <f>IF('Data sheet'!FX2="","",'Data sheet'!FX2)</f>
        <v/>
      </c>
      <c r="FY2" s="67" t="str">
        <f>IF('Data sheet'!FY2="","",'Data sheet'!FY2)</f>
        <v/>
      </c>
      <c r="FZ2" s="67" t="str">
        <f>IF('Data sheet'!FZ2="","",'Data sheet'!FZ2)</f>
        <v/>
      </c>
      <c r="GA2" s="67" t="str">
        <f>IF('Data sheet'!GA2="","",'Data sheet'!GA2)</f>
        <v/>
      </c>
      <c r="GB2" s="67" t="str">
        <f>IF('Data sheet'!GB2="","",'Data sheet'!GB2)</f>
        <v/>
      </c>
      <c r="GC2" s="67" t="str">
        <f>IF('Data sheet'!GC2="","",'Data sheet'!GC2)</f>
        <v/>
      </c>
      <c r="GD2" s="67" t="str">
        <f>IF('Data sheet'!GD2="","",'Data sheet'!GD2)</f>
        <v/>
      </c>
      <c r="GE2" s="67" t="str">
        <f>IF('Data sheet'!GE2="","",'Data sheet'!GE2)</f>
        <v/>
      </c>
      <c r="GF2" s="67" t="str">
        <f>IF('Data sheet'!GF2="","",'Data sheet'!GF2)</f>
        <v/>
      </c>
      <c r="GG2" s="67" t="str">
        <f>IF('Data sheet'!GG2="","",'Data sheet'!GG2)</f>
        <v/>
      </c>
      <c r="GH2" s="67" t="str">
        <f>IF('Data sheet'!GH2="","",'Data sheet'!GH2)</f>
        <v/>
      </c>
      <c r="GI2" s="67" t="str">
        <f>IF('Data sheet'!GI2="","",'Data sheet'!GI2)</f>
        <v/>
      </c>
      <c r="GJ2" s="67" t="str">
        <f>IF('Data sheet'!GJ2="","",'Data sheet'!GJ2)</f>
        <v/>
      </c>
      <c r="GK2" s="67" t="str">
        <f>IF('Data sheet'!GK2="","",'Data sheet'!GK2)</f>
        <v/>
      </c>
      <c r="GL2" s="67" t="str">
        <f>IF('Data sheet'!GL2="","",'Data sheet'!GL2)</f>
        <v/>
      </c>
      <c r="GM2" s="67" t="str">
        <f>IF('Data sheet'!GM2="","",'Data sheet'!GM2)</f>
        <v/>
      </c>
      <c r="GN2" s="67" t="str">
        <f>IF('Data sheet'!GN2="","",'Data sheet'!GN2)</f>
        <v/>
      </c>
      <c r="GO2" s="67" t="str">
        <f>IF('Data sheet'!GO2="","",'Data sheet'!GO2)</f>
        <v/>
      </c>
      <c r="GP2" s="67" t="str">
        <f>IF('Data sheet'!GP2="","",'Data sheet'!GP2)</f>
        <v/>
      </c>
      <c r="GQ2" s="67" t="str">
        <f>IF('Data sheet'!GQ2="","",'Data sheet'!GQ2)</f>
        <v/>
      </c>
      <c r="GR2" s="68" t="str">
        <f>IF('Data sheet'!GR2="","",'Data sheet'!GR2)</f>
        <v/>
      </c>
    </row>
    <row r="3" spans="1:201">
      <c r="A3" t="s">
        <v>315</v>
      </c>
      <c r="B3" t="s">
        <v>315</v>
      </c>
      <c r="C3" t="s">
        <v>315</v>
      </c>
      <c r="D3" t="s">
        <v>315</v>
      </c>
      <c r="E3" t="s">
        <v>315</v>
      </c>
      <c r="F3" t="s">
        <v>315</v>
      </c>
      <c r="G3" t="s">
        <v>315</v>
      </c>
      <c r="H3" t="s">
        <v>315</v>
      </c>
      <c r="I3" t="s">
        <v>315</v>
      </c>
      <c r="J3" t="s">
        <v>315</v>
      </c>
      <c r="K3" t="s">
        <v>315</v>
      </c>
      <c r="L3" t="s">
        <v>315</v>
      </c>
      <c r="M3" t="s">
        <v>316</v>
      </c>
      <c r="N3" t="s">
        <v>315</v>
      </c>
      <c r="O3" t="s">
        <v>315</v>
      </c>
      <c r="P3" t="s">
        <v>316</v>
      </c>
      <c r="Q3" t="s">
        <v>316</v>
      </c>
      <c r="R3" t="s">
        <v>316</v>
      </c>
      <c r="S3" t="s">
        <v>316</v>
      </c>
      <c r="T3" t="s">
        <v>316</v>
      </c>
      <c r="U3" t="s">
        <v>315</v>
      </c>
      <c r="V3" t="s">
        <v>316</v>
      </c>
      <c r="W3" t="s">
        <v>316</v>
      </c>
      <c r="X3" t="s">
        <v>316</v>
      </c>
      <c r="Y3" t="s">
        <v>316</v>
      </c>
      <c r="Z3" t="s">
        <v>316</v>
      </c>
      <c r="AA3" t="s">
        <v>316</v>
      </c>
      <c r="AB3" t="s">
        <v>316</v>
      </c>
      <c r="AD3" t="s">
        <v>315</v>
      </c>
      <c r="AE3" t="s">
        <v>315</v>
      </c>
      <c r="AF3" t="s">
        <v>316</v>
      </c>
      <c r="AG3" t="s">
        <v>316</v>
      </c>
      <c r="AH3" t="s">
        <v>316</v>
      </c>
      <c r="AI3" t="s">
        <v>316</v>
      </c>
      <c r="AJ3" t="s">
        <v>316</v>
      </c>
      <c r="AK3" t="s">
        <v>316</v>
      </c>
      <c r="AL3" t="s">
        <v>316</v>
      </c>
      <c r="AO3" t="s">
        <v>316</v>
      </c>
      <c r="AS3" t="s">
        <v>316</v>
      </c>
      <c r="BA3" t="s">
        <v>316</v>
      </c>
      <c r="BE3" t="s">
        <v>316</v>
      </c>
      <c r="BF3" t="s">
        <v>316</v>
      </c>
      <c r="BG3" t="s">
        <v>316</v>
      </c>
      <c r="BH3" t="s">
        <v>316</v>
      </c>
      <c r="BI3" t="s">
        <v>316</v>
      </c>
      <c r="BJ3" t="s">
        <v>316</v>
      </c>
      <c r="BK3" t="s">
        <v>316</v>
      </c>
      <c r="BL3" t="s">
        <v>316</v>
      </c>
      <c r="BM3" t="s">
        <v>316</v>
      </c>
      <c r="BN3" t="s">
        <v>316</v>
      </c>
      <c r="BO3" t="s">
        <v>316</v>
      </c>
      <c r="BP3" t="s">
        <v>316</v>
      </c>
      <c r="BQ3" t="s">
        <v>316</v>
      </c>
      <c r="BR3" t="s">
        <v>316</v>
      </c>
      <c r="CA3" t="s">
        <v>316</v>
      </c>
      <c r="CC3" t="s">
        <v>316</v>
      </c>
      <c r="CD3" t="s">
        <v>316</v>
      </c>
      <c r="CE3" t="s">
        <v>315</v>
      </c>
      <c r="CF3" t="s">
        <v>315</v>
      </c>
      <c r="CG3" t="s">
        <v>315</v>
      </c>
      <c r="CH3" t="s">
        <v>315</v>
      </c>
      <c r="CI3" t="s">
        <v>316</v>
      </c>
      <c r="CJ3" t="s">
        <v>316</v>
      </c>
      <c r="CO3" t="s">
        <v>316</v>
      </c>
      <c r="CP3" t="s">
        <v>316</v>
      </c>
      <c r="CQ3" t="s">
        <v>315</v>
      </c>
      <c r="CS3" s="69" t="s">
        <v>316</v>
      </c>
      <c r="CT3" t="s">
        <v>316</v>
      </c>
      <c r="CU3" t="s">
        <v>316</v>
      </c>
      <c r="CV3" t="s">
        <v>316</v>
      </c>
      <c r="CW3" t="s">
        <v>316</v>
      </c>
      <c r="CX3" t="s">
        <v>316</v>
      </c>
      <c r="CY3" t="s">
        <v>316</v>
      </c>
      <c r="CZ3" t="s">
        <v>316</v>
      </c>
      <c r="DA3" t="s">
        <v>316</v>
      </c>
      <c r="DB3" t="s">
        <v>316</v>
      </c>
      <c r="DC3" t="s">
        <v>316</v>
      </c>
      <c r="DD3" t="s">
        <v>316</v>
      </c>
      <c r="DE3" t="s">
        <v>316</v>
      </c>
      <c r="DF3" t="s">
        <v>316</v>
      </c>
      <c r="DG3" t="s">
        <v>316</v>
      </c>
      <c r="DH3" t="s">
        <v>316</v>
      </c>
      <c r="DI3" t="s">
        <v>316</v>
      </c>
      <c r="DJ3" t="s">
        <v>316</v>
      </c>
      <c r="DK3" t="s">
        <v>316</v>
      </c>
      <c r="DL3" t="s">
        <v>316</v>
      </c>
      <c r="DM3" t="s">
        <v>316</v>
      </c>
      <c r="DN3" t="s">
        <v>316</v>
      </c>
      <c r="DO3" t="s">
        <v>316</v>
      </c>
      <c r="DP3" t="s">
        <v>316</v>
      </c>
      <c r="DQ3" t="s">
        <v>316</v>
      </c>
      <c r="DR3" t="s">
        <v>316</v>
      </c>
      <c r="DS3" t="s">
        <v>316</v>
      </c>
      <c r="DT3" t="s">
        <v>316</v>
      </c>
      <c r="DU3" t="s">
        <v>316</v>
      </c>
      <c r="DV3" t="s">
        <v>316</v>
      </c>
      <c r="DW3" t="s">
        <v>316</v>
      </c>
      <c r="DX3" t="s">
        <v>316</v>
      </c>
      <c r="DY3" t="s">
        <v>316</v>
      </c>
      <c r="DZ3" t="s">
        <v>316</v>
      </c>
      <c r="EA3" t="s">
        <v>316</v>
      </c>
      <c r="EB3" t="s">
        <v>316</v>
      </c>
      <c r="EC3" t="s">
        <v>316</v>
      </c>
      <c r="ED3" t="s">
        <v>316</v>
      </c>
      <c r="EE3" t="s">
        <v>316</v>
      </c>
      <c r="EF3" t="s">
        <v>316</v>
      </c>
      <c r="EG3" t="s">
        <v>316</v>
      </c>
      <c r="EH3" t="s">
        <v>316</v>
      </c>
      <c r="EI3" t="s">
        <v>316</v>
      </c>
      <c r="EJ3" t="s">
        <v>316</v>
      </c>
      <c r="EK3" t="s">
        <v>316</v>
      </c>
      <c r="EL3" t="s">
        <v>316</v>
      </c>
      <c r="EM3" t="s">
        <v>316</v>
      </c>
      <c r="EN3" t="s">
        <v>316</v>
      </c>
      <c r="EO3" t="s">
        <v>316</v>
      </c>
      <c r="EP3" t="s">
        <v>316</v>
      </c>
      <c r="EQ3" t="s">
        <v>316</v>
      </c>
      <c r="ER3" t="s">
        <v>316</v>
      </c>
      <c r="ES3" t="s">
        <v>316</v>
      </c>
      <c r="ET3" t="s">
        <v>316</v>
      </c>
      <c r="EU3" t="s">
        <v>316</v>
      </c>
      <c r="EV3" t="s">
        <v>316</v>
      </c>
      <c r="EW3" t="s">
        <v>316</v>
      </c>
      <c r="EX3" t="s">
        <v>316</v>
      </c>
      <c r="EY3" t="s">
        <v>316</v>
      </c>
      <c r="EZ3" t="s">
        <v>316</v>
      </c>
      <c r="FA3" t="s">
        <v>316</v>
      </c>
      <c r="FB3" t="s">
        <v>316</v>
      </c>
      <c r="FC3" t="s">
        <v>316</v>
      </c>
      <c r="FD3" t="s">
        <v>316</v>
      </c>
      <c r="FE3" t="s">
        <v>316</v>
      </c>
      <c r="FF3" t="s">
        <v>316</v>
      </c>
      <c r="FG3" t="s">
        <v>316</v>
      </c>
      <c r="FH3" t="s">
        <v>316</v>
      </c>
      <c r="FI3" t="s">
        <v>316</v>
      </c>
      <c r="FJ3" t="s">
        <v>316</v>
      </c>
      <c r="FK3" t="s">
        <v>316</v>
      </c>
      <c r="FL3" t="s">
        <v>316</v>
      </c>
      <c r="FM3" t="s">
        <v>316</v>
      </c>
      <c r="FN3" t="s">
        <v>316</v>
      </c>
      <c r="FO3" t="s">
        <v>316</v>
      </c>
      <c r="FP3" t="s">
        <v>316</v>
      </c>
      <c r="FQ3" t="s">
        <v>316</v>
      </c>
      <c r="FR3" t="s">
        <v>316</v>
      </c>
      <c r="FS3" t="s">
        <v>316</v>
      </c>
      <c r="FT3" t="s">
        <v>316</v>
      </c>
      <c r="FU3" t="s">
        <v>316</v>
      </c>
      <c r="FV3" t="s">
        <v>316</v>
      </c>
      <c r="FW3" t="s">
        <v>316</v>
      </c>
      <c r="FX3" t="s">
        <v>316</v>
      </c>
      <c r="FY3" t="s">
        <v>316</v>
      </c>
      <c r="FZ3" t="s">
        <v>316</v>
      </c>
      <c r="GA3" t="s">
        <v>316</v>
      </c>
      <c r="GB3" t="s">
        <v>316</v>
      </c>
      <c r="GC3" t="s">
        <v>316</v>
      </c>
      <c r="GD3" t="s">
        <v>316</v>
      </c>
      <c r="GE3" t="s">
        <v>316</v>
      </c>
      <c r="GF3" t="s">
        <v>316</v>
      </c>
      <c r="GG3" t="s">
        <v>316</v>
      </c>
      <c r="GH3" t="s">
        <v>316</v>
      </c>
      <c r="GI3" t="s">
        <v>316</v>
      </c>
      <c r="GJ3" t="s">
        <v>316</v>
      </c>
      <c r="GK3" t="s">
        <v>316</v>
      </c>
      <c r="GL3" t="s">
        <v>316</v>
      </c>
      <c r="GM3" t="s">
        <v>316</v>
      </c>
      <c r="GN3" t="s">
        <v>316</v>
      </c>
      <c r="GO3" t="s">
        <v>316</v>
      </c>
      <c r="GP3" t="s">
        <v>316</v>
      </c>
      <c r="GQ3" t="s">
        <v>316</v>
      </c>
      <c r="GR3" t="s">
        <v>316</v>
      </c>
      <c r="GS3" s="69"/>
    </row>
    <row r="4" spans="1:201">
      <c r="A4" t="str">
        <f t="shared" ref="A4:L4" si="0">A3</f>
        <v>M</v>
      </c>
      <c r="B4" t="str">
        <f t="shared" si="0"/>
        <v>M</v>
      </c>
      <c r="C4" t="str">
        <f t="shared" si="0"/>
        <v>M</v>
      </c>
      <c r="D4" t="str">
        <f t="shared" si="0"/>
        <v>M</v>
      </c>
      <c r="E4" t="str">
        <f t="shared" si="0"/>
        <v>M</v>
      </c>
      <c r="F4" t="str">
        <f t="shared" si="0"/>
        <v>M</v>
      </c>
      <c r="G4" t="str">
        <f t="shared" si="0"/>
        <v>M</v>
      </c>
      <c r="H4" t="str">
        <f t="shared" si="0"/>
        <v>M</v>
      </c>
      <c r="I4" t="str">
        <f t="shared" si="0"/>
        <v>M</v>
      </c>
      <c r="J4" t="str">
        <f t="shared" si="0"/>
        <v>M</v>
      </c>
      <c r="K4" t="str">
        <f t="shared" si="0"/>
        <v>M</v>
      </c>
      <c r="L4" t="str">
        <f t="shared" si="0"/>
        <v>M</v>
      </c>
      <c r="N4" t="str">
        <f t="shared" ref="N4:O4" si="1">N3</f>
        <v>M</v>
      </c>
      <c r="O4" t="str">
        <f t="shared" si="1"/>
        <v>M</v>
      </c>
      <c r="P4" t="str">
        <f>IF(I2="Y","M","")</f>
        <v/>
      </c>
      <c r="Q4" t="str">
        <f>IF(I2="Y","M","")</f>
        <v/>
      </c>
      <c r="U4" t="str">
        <f>U3</f>
        <v>M</v>
      </c>
      <c r="AB4" t="str">
        <f>IF(J2="Y","M","")</f>
        <v/>
      </c>
      <c r="AD4" t="str">
        <f t="shared" ref="AD4:AE4" si="2">AD3</f>
        <v>M</v>
      </c>
      <c r="AE4" t="str">
        <f t="shared" si="2"/>
        <v>M</v>
      </c>
      <c r="AF4" t="str">
        <f>IF(H2="M","M","")</f>
        <v>M</v>
      </c>
      <c r="AG4" t="str">
        <f>IF(H2="F","M","")</f>
        <v/>
      </c>
      <c r="AK4" t="str">
        <f>IF(J2="Y","M","")</f>
        <v/>
      </c>
      <c r="AL4" t="str">
        <f>IF(H2="M",IF(AND(AM2="",AN2="",AO2="",AP2="",AQ2="",AR2=""),"","M"),"")</f>
        <v/>
      </c>
      <c r="AS4" t="str">
        <f>IF(H2="M",IF(AND(AT2="",AU2="",AV2="",AW2="",AX2="",AY2="",AZ2=""),"","M"),"")</f>
        <v/>
      </c>
      <c r="BA4" t="str">
        <f>IF(H2="M",IF(AND(BB2="",BC2="",BD2=""),"","M"),"")</f>
        <v/>
      </c>
      <c r="BE4" t="str">
        <f>IF(K2="Y","M","")</f>
        <v/>
      </c>
      <c r="BF4" t="str">
        <f>IF(AND(K2="Y",BG2=""),"M","")</f>
        <v/>
      </c>
      <c r="BG4" t="str">
        <f>IF(AND(H2="F",K2="Y"),"M","")</f>
        <v/>
      </c>
      <c r="BI4" t="str">
        <f>IF(L2="Y","M","")</f>
        <v/>
      </c>
      <c r="BJ4" t="str">
        <f>IF(L2="Y","M","")</f>
        <v/>
      </c>
      <c r="BK4" t="str">
        <f>IF(L2="Y","M","")</f>
        <v/>
      </c>
      <c r="BL4" t="str">
        <f>IF(L2="Y","M","")</f>
        <v/>
      </c>
      <c r="BM4" t="str">
        <f>IF(L2="Y","M","")</f>
        <v/>
      </c>
      <c r="BN4" t="str">
        <f>IF(AND(L2="Y",M2&lt;&gt;""),"M","")</f>
        <v/>
      </c>
      <c r="BR4" t="str">
        <f>IF(N2="Y","M","")</f>
        <v/>
      </c>
      <c r="CA4" t="str">
        <f>IF(AND(J2="Y",N2="Y"),"M","")</f>
        <v/>
      </c>
      <c r="CC4" t="str">
        <f>IF(H2="M","M","")</f>
        <v>M</v>
      </c>
      <c r="CD4" t="str">
        <f>IF(H2="F","M","")</f>
        <v/>
      </c>
      <c r="CE4" t="str">
        <f t="shared" ref="CE4:CH4" si="3">CE3</f>
        <v>M</v>
      </c>
      <c r="CF4" t="str">
        <f t="shared" si="3"/>
        <v>M</v>
      </c>
      <c r="CG4" t="str">
        <f t="shared" si="3"/>
        <v>M</v>
      </c>
      <c r="CH4" t="str">
        <f t="shared" si="3"/>
        <v>M</v>
      </c>
      <c r="CI4" t="str">
        <f>IF(H2="F","M","")</f>
        <v/>
      </c>
      <c r="CJ4" t="str">
        <f>IF(H2="F","M","")</f>
        <v/>
      </c>
      <c r="CO4" t="str">
        <f>IF(AA2&lt;&gt;"","M","")</f>
        <v/>
      </c>
      <c r="CP4" t="str">
        <f>IF(K2="Y","M","")</f>
        <v/>
      </c>
      <c r="CQ4" t="str">
        <f>CQ3</f>
        <v>M</v>
      </c>
      <c r="CS4" s="69" t="str">
        <f>IF(O2="Y","M","")</f>
        <v/>
      </c>
      <c r="CT4" t="str">
        <f>IF(AND(O2="Y",CS2="Y",W2&lt;&gt;""),"M","")</f>
        <v/>
      </c>
      <c r="CU4" t="str">
        <f>IF(AND(O2="Y",CS2="Y",X2&lt;&gt;""),"M","")</f>
        <v/>
      </c>
      <c r="CV4" t="str">
        <f>IF(AND(O2="Y",CS2="Y",Y2&lt;&gt;""),"M","")</f>
        <v/>
      </c>
      <c r="CW4" t="str">
        <f>IF(AND(O2="Y",CS2="Y",Z2&lt;&gt;""),"M","")</f>
        <v/>
      </c>
      <c r="CX4" t="str">
        <f>IF(AND(O2="Y",CS2="Y",AA2&lt;&gt;""),"M","")</f>
        <v/>
      </c>
      <c r="CY4" t="str">
        <f>IF(AND(O2="Y",CS2="Y",AB2&lt;&gt;""),"M","")</f>
        <v/>
      </c>
      <c r="CZ4" t="str">
        <f>IF(O2="Y","M","")</f>
        <v/>
      </c>
      <c r="DA4" t="str">
        <f>IF(AND(O2="Y",CZ2="Y",W2&lt;&gt;""),"M","")</f>
        <v/>
      </c>
      <c r="DB4" t="str">
        <f>IF(AND(O2="Y",CZ2="Y",X2&lt;&gt;""),"M","")</f>
        <v/>
      </c>
      <c r="DC4" t="str">
        <f>IF(AND(O2="Y",CZ2="Y",Y2&lt;&gt;""),"M","")</f>
        <v/>
      </c>
      <c r="DD4" t="str">
        <f>IF(AND(O2="Y",CZ2="Y",Z2&lt;&gt;""),"M","")</f>
        <v/>
      </c>
      <c r="DE4" t="str">
        <f>IF(AND(O2="Y",CZ2="Y",AA2&lt;&gt;""),"M","")</f>
        <v/>
      </c>
      <c r="DF4" t="str">
        <f>IF(AND(O2="Y",CZ2="Y",AB2&lt;&gt;""),"M","")</f>
        <v/>
      </c>
      <c r="DG4" t="str">
        <f>IF(O2="Y","M","")</f>
        <v/>
      </c>
      <c r="DH4" t="str">
        <f>IF(AND(O2="Y",DG2="Y",W2&lt;&gt;""),"M","")</f>
        <v/>
      </c>
      <c r="DI4" t="str">
        <f>IF(AND(O2="Y",DG2="Y",X2&lt;&gt;""),"M","")</f>
        <v/>
      </c>
      <c r="DJ4" t="str">
        <f>IF(AND(O2="Y",DG2="Y",Y2&lt;&gt;""),"M","")</f>
        <v/>
      </c>
      <c r="DK4" t="str">
        <f>IF(AND(O2="Y",DG2="Y",Z2&lt;&gt;""),"M","")</f>
        <v/>
      </c>
      <c r="DL4" t="str">
        <f>IF(AND(O2="Y",DG2="Y",AA2&lt;&gt;""),"M","")</f>
        <v/>
      </c>
      <c r="DM4" t="str">
        <f>IF(AND(O2="Y",DG2="Y",AB2&lt;&gt;""),"M","")</f>
        <v/>
      </c>
      <c r="DN4" t="str">
        <f>IF(O2="Y","M","")</f>
        <v/>
      </c>
      <c r="DO4" t="str">
        <f>IF(AND(O2="Y",DN2="Y",W2&lt;&gt;""),"M","")</f>
        <v/>
      </c>
      <c r="DP4" t="str">
        <f>IF(AND(O2="Y",DN2="Y",X2&lt;&gt;""),"M","")</f>
        <v/>
      </c>
      <c r="DQ4" t="str">
        <f>IF(AND(O2="Y",DN2="Y",Y2&lt;&gt;""),"M","")</f>
        <v/>
      </c>
      <c r="DR4" t="str">
        <f>IF(AND(O2="Y",DN2="Y",Z2&lt;&gt;""),"M","")</f>
        <v/>
      </c>
      <c r="DS4" t="str">
        <f>IF(AND(O2="Y",DN2="Y",AA2&lt;&gt;""),"M","")</f>
        <v/>
      </c>
      <c r="DT4" t="str">
        <f>IF(AND(O2="Y",DN2="Y",AB2&lt;&gt;""),"M","")</f>
        <v/>
      </c>
      <c r="DU4" t="str">
        <f>IF(O2="Y","M","")</f>
        <v/>
      </c>
      <c r="DV4" t="str">
        <f>IF(AND(O2="Y",DU2="Y",W2&lt;&gt;""),"M","")</f>
        <v/>
      </c>
      <c r="DW4" t="str">
        <f>IF(AND(O2="Y",DU2="Y",X2&lt;&gt;""),"M","")</f>
        <v/>
      </c>
      <c r="DX4" t="str">
        <f>IF(AND(O2="Y",DU2="Y",Y2&lt;&gt;""),"M","")</f>
        <v/>
      </c>
      <c r="DY4" t="str">
        <f>IF(AND(O2="Y",DU2="Y",Z2&lt;&gt;""),"M","")</f>
        <v/>
      </c>
      <c r="DZ4" t="str">
        <f>IF(AND(O2="Y",DU2="Y",AA2&lt;&gt;""),"M","")</f>
        <v/>
      </c>
      <c r="EA4" t="str">
        <f>IF(AND(O2="Y",DU2="Y",AB2&lt;&gt;""),"M","")</f>
        <v/>
      </c>
      <c r="EB4" t="str">
        <f>IF(O2="Y","M","")</f>
        <v/>
      </c>
      <c r="EC4" t="str">
        <f>IF(AND(O2="Y",EB2="Y",W2&lt;&gt;""),"M","")</f>
        <v/>
      </c>
      <c r="ED4" t="str">
        <f>IF(AND(O2="Y",EB2="Y",X2&lt;&gt;""),"M","")</f>
        <v/>
      </c>
      <c r="EE4" t="str">
        <f>IF(AND(O2="Y",EB2="Y",Y2&lt;&gt;""),"M","")</f>
        <v/>
      </c>
      <c r="EF4" t="str">
        <f>IF(AND(O2="Y",EB2="Y",Z2&lt;&gt;""),"M","")</f>
        <v/>
      </c>
      <c r="EG4" t="str">
        <f>IF(AND(O2="Y",EB2="Y",AA2&lt;&gt;""),"M","")</f>
        <v/>
      </c>
      <c r="EH4" t="str">
        <f>IF(AND(O2="Y",EB2="Y",AB2&lt;&gt;""),"M","")</f>
        <v/>
      </c>
      <c r="EI4" t="str">
        <f>IF(O2="Y","M","")</f>
        <v/>
      </c>
      <c r="EJ4" t="str">
        <f>IF(AND(O2="Y",EI2="Y",W2&lt;&gt;""),"M","")</f>
        <v/>
      </c>
      <c r="EK4" t="str">
        <f>IF(AND(O2="Y",EI2="Y",X2&lt;&gt;""),"M","")</f>
        <v/>
      </c>
      <c r="EL4" t="str">
        <f>IF(AND(O2="Y",EI2="Y",Y2&lt;&gt;""),"M","")</f>
        <v/>
      </c>
      <c r="EM4" t="str">
        <f>IF(AND(O2="Y",EI2="Y",Z2&lt;&gt;""),"M","")</f>
        <v/>
      </c>
      <c r="EN4" t="str">
        <f>IF(AND(O2="Y",EI2="Y",AA2&lt;&gt;""),"M","")</f>
        <v/>
      </c>
      <c r="EO4" t="str">
        <f>IF(AND(O2="Y",EI2="Y",AB2&lt;&gt;""),"M","")</f>
        <v/>
      </c>
      <c r="EP4" t="str">
        <f>IF(O2="Y","M","")</f>
        <v/>
      </c>
      <c r="EQ4" t="str">
        <f>IF(AND(O2="Y",EP2="Y",W2&lt;&gt;""),"M","")</f>
        <v/>
      </c>
      <c r="ER4" t="str">
        <f>IF(AND(O2="Y",EP2="Y",X2&lt;&gt;""),"M","")</f>
        <v/>
      </c>
      <c r="ES4" t="str">
        <f>IF(AND(O2="Y",EP2="Y",Y2&lt;&gt;""),"M","")</f>
        <v/>
      </c>
      <c r="ET4" t="str">
        <f>IF(AND(O2="Y",EP2="Y",Z2&lt;&gt;""),"M","")</f>
        <v/>
      </c>
      <c r="EU4" t="str">
        <f>IF(AND(O2="Y",EP2="Y",AA2&lt;&gt;""),"M","")</f>
        <v/>
      </c>
      <c r="EV4" t="str">
        <f>IF(AND(O2="Y",EP2="Y",AB2&lt;&gt;""),"M","")</f>
        <v/>
      </c>
      <c r="EW4" t="str">
        <f>IF(O2="Y","M","")</f>
        <v/>
      </c>
      <c r="EX4" t="str">
        <f>IF(AND(O2="Y",EW2="Y",W2&lt;&gt;""),"M","")</f>
        <v/>
      </c>
      <c r="EY4" t="str">
        <f>IF(AND(O2="Y",EW2="Y",X2&lt;&gt;""),"M","")</f>
        <v/>
      </c>
      <c r="EZ4" t="str">
        <f>IF(AND(O2="Y",EW2="Y",Y2&lt;&gt;""),"M","")</f>
        <v/>
      </c>
      <c r="FA4" t="str">
        <f>IF(AND(O2="Y",EW2="Y",Z2&lt;&gt;""),"M","")</f>
        <v/>
      </c>
      <c r="FB4" t="str">
        <f>IF(AND(O2="Y",EW2="Y",AA2&lt;&gt;""),"M","")</f>
        <v/>
      </c>
      <c r="FC4" t="str">
        <f>IF(AND(O2="Y",EW2="Y",AB2&lt;&gt;""),"M","")</f>
        <v/>
      </c>
      <c r="FD4" t="str">
        <f>IF(O2="Y","M","")</f>
        <v/>
      </c>
      <c r="FE4" t="str">
        <f>IF(AND(O2="Y",FD2="Y",W2&lt;&gt;""),"M","")</f>
        <v/>
      </c>
      <c r="FF4" t="str">
        <f>IF(AND(O2="Y",FD2="Y",X2&lt;&gt;""),"M","")</f>
        <v/>
      </c>
      <c r="FG4" t="str">
        <f>IF(AND(O2="Y",FD2="Y",Y2&lt;&gt;""),"M","")</f>
        <v/>
      </c>
      <c r="FH4" t="str">
        <f>IF(AND(O2="Y",FD2="Y",Z2&lt;&gt;""),"M","")</f>
        <v/>
      </c>
      <c r="FI4" t="str">
        <f>IF(AND(O2="Y",FD2="Y",AA2&lt;&gt;""),"M","")</f>
        <v/>
      </c>
      <c r="FJ4" t="str">
        <f>IF(AND(O2="Y",FD2="Y",AB2&lt;&gt;""),"M","")</f>
        <v/>
      </c>
      <c r="FK4" t="str">
        <f>IF(AND(O2="Y",CS2="Y",CE2&lt;&gt;""),"M","")</f>
        <v/>
      </c>
      <c r="FL4" t="str">
        <f>IF(AND(O2="Y",CS2="Y",CF2&lt;&gt;""),"M","")</f>
        <v/>
      </c>
      <c r="FM4" t="str">
        <f>IF(AND(O2="Y",CS2="Y",CG2&lt;&gt;""),"M","")</f>
        <v/>
      </c>
      <c r="FN4" t="str">
        <f>IF(AND(O2="Y",CS2="Y",CH2&lt;&gt;""),"M","")</f>
        <v/>
      </c>
      <c r="FO4" t="str">
        <f>IF(AND(O2="Y",CZ2="Y",CE2&lt;&gt;""),"M","")</f>
        <v/>
      </c>
      <c r="FP4" t="str">
        <f>IF(AND(O2="Y",CZ2="Y",CF2&lt;&gt;""),"M","")</f>
        <v/>
      </c>
      <c r="FQ4" t="str">
        <f>IF(AND(O2="Y",CZ2="Y",CG2&lt;&gt;""),"M","")</f>
        <v/>
      </c>
      <c r="FR4" t="str">
        <f>IF(AND(O2="Y",CZ2="Y",CH2&lt;&gt;""),"M","")</f>
        <v/>
      </c>
      <c r="FS4" t="str">
        <f>IF(AND(O2="Y",DG2="Y",CE2&lt;&gt;""),"M","")</f>
        <v/>
      </c>
      <c r="FT4" t="str">
        <f>IF(AND(O2="Y",DG2="Y",CF2&lt;&gt;""),"M","")</f>
        <v/>
      </c>
      <c r="FU4" t="str">
        <f>IF(AND(O2="Y",DG2="Y",CG2&lt;&gt;""),"M","")</f>
        <v/>
      </c>
      <c r="FV4" t="str">
        <f>IF(AND(O2="Y",DG2="Y",CH2&lt;&gt;""),"M","")</f>
        <v/>
      </c>
      <c r="FW4" t="str">
        <f>IF(AND(O2="Y",DN2="Y",CE2&lt;&gt;""),"M","")</f>
        <v/>
      </c>
      <c r="FX4" t="str">
        <f>IF(AND(O2="Y",DN2="Y",CF2&lt;&gt;""),"M","")</f>
        <v/>
      </c>
      <c r="FY4" t="str">
        <f>IF(AND(O2="Y",DU2="Y",CE2&lt;&gt;""),"M","")</f>
        <v/>
      </c>
      <c r="FZ4" t="str">
        <f>IF(AND(O2="Y",DU2="Y",CF2&lt;&gt;""),"M","")</f>
        <v/>
      </c>
      <c r="GA4" t="str">
        <f>IF(AND(O2="Y",EB2="Y",CE2&lt;&gt;""),"M","")</f>
        <v/>
      </c>
      <c r="GB4" t="str">
        <f>IF(AND(O2="Y",EB2="Y",CF2&lt;&gt;""),"M","")</f>
        <v/>
      </c>
      <c r="GC4" t="str">
        <f>IF(AND(O2="Y",EI2="Y",CE2&lt;&gt;""),"M","")</f>
        <v/>
      </c>
      <c r="GD4" t="str">
        <f>IF(AND(O2="Y",EI2="Y",CF2&lt;&gt;""),"M","")</f>
        <v/>
      </c>
      <c r="GE4" t="str">
        <f>IF(AND(O2="Y",EI2="Y",CG2&lt;&gt;""),"M","")</f>
        <v/>
      </c>
      <c r="GF4" t="str">
        <f>IF(AND(O2="Y",EI2="Y",CH2&lt;&gt;""),"M","")</f>
        <v/>
      </c>
      <c r="GG4" t="str">
        <f>IF(AND(O2="Y",EP2="Y",CE2&lt;&gt;""),"M","")</f>
        <v/>
      </c>
      <c r="GH4" t="str">
        <f>IF(AND(O2="Y",EP2="Y",CF2&lt;&gt;""),"M","")</f>
        <v/>
      </c>
      <c r="GI4" t="str">
        <f>IF(AND(O2="Y",EP2="Y",CG2&lt;&gt;""),"M","")</f>
        <v/>
      </c>
      <c r="GJ4" t="str">
        <f>IF(AND(O2="Y",EP2="Y",CH2&lt;&gt;""),"M","")</f>
        <v/>
      </c>
      <c r="GK4" t="str">
        <f>IF(AND(O2="Y",EW2="Y",CE2&lt;&gt;""),"M","")</f>
        <v/>
      </c>
      <c r="GL4" t="str">
        <f>IF(AND(O2="Y",EW2="Y",CF2&lt;&gt;""),"M","")</f>
        <v/>
      </c>
      <c r="GM4" t="str">
        <f>IF(AND(O2="Y",EW2="Y",CG2&lt;&gt;""),"M","")</f>
        <v/>
      </c>
      <c r="GN4" t="str">
        <f>IF(AND(O2="Y",EW2="Y",CH2&lt;&gt;""),"M","")</f>
        <v/>
      </c>
      <c r="GO4" t="str">
        <f>IF(AND(O2="Y",FD2="Y",CE2&lt;&gt;""),"M","")</f>
        <v/>
      </c>
      <c r="GP4" t="str">
        <f>IF(AND(O2="Y",FD2="Y",CF2&lt;&gt;""),"M","")</f>
        <v/>
      </c>
      <c r="GQ4" t="str">
        <f>IF(AND(O2="Y",FD2="Y",CG2&lt;&gt;""),"M","")</f>
        <v/>
      </c>
      <c r="GR4" t="str">
        <f>IF(AND(O2="Y",FD2="Y",CH2&lt;&gt;""),"M","")</f>
        <v/>
      </c>
      <c r="GS4" s="69"/>
    </row>
  </sheetData>
  <sheetProtection algorithmName="SHA-512" hashValue="D8qomXWZaXzLK/LjHKkwZF6JzIZC9ivYqLGoYPuBhY0cIs+QB/4JJAItC8s0632Ov8TxUDeznsriWmvtVlMRig==" saltValue="I0eBAl2eLoqz+3B3fshbTg=="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Beta development log</vt:lpstr>
      <vt:lpstr>Header</vt:lpstr>
      <vt:lpstr>Account template</vt:lpstr>
      <vt:lpstr>Data sheet</vt:lpstr>
      <vt:lpstr>Data validation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2019-04-30T10:39:44Z</dcterms:created>
  <dcterms:modified xsi:type="dcterms:W3CDTF">2020-02-21T11:28:19Z</dcterms:modified>
</cp:coreProperties>
</file>