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35" activeTab="1"/>
  </bookViews>
  <sheets>
    <sheet name="Beta development log" sheetId="8" r:id="rId1"/>
    <sheet name="Header" sheetId="7" r:id="rId2"/>
    <sheet name="Account template" sheetId="4" r:id="rId3"/>
    <sheet name="Data sheet" sheetId="5" r:id="rId4"/>
    <sheet name="Data validation" sheetId="6" r:id="rId5"/>
  </sheets>
  <externalReferences>
    <externalReference r:id="rId6"/>
  </externalReferences>
  <definedNames>
    <definedName name="_xlnm._FilterDatabase" localSheetId="2" hidden="1">'Account template'!$B$1:$O$104</definedName>
    <definedName name="IsRebateEligible">[1]Aux!$D$27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 i="8" l="1"/>
  <c r="B2" i="7" l="1"/>
  <c r="D27" i="4" l="1"/>
  <c r="D18" i="4"/>
  <c r="D17" i="4"/>
  <c r="C103" i="4" l="1"/>
  <c r="C102" i="4"/>
  <c r="F96" i="4"/>
  <c r="C87" i="4"/>
  <c r="C83" i="4"/>
  <c r="C82" i="4"/>
  <c r="C81" i="4"/>
  <c r="D79" i="4"/>
  <c r="D77" i="4"/>
  <c r="D76" i="4"/>
  <c r="D75" i="4"/>
  <c r="D74" i="4"/>
  <c r="D73" i="4"/>
  <c r="D72" i="4"/>
  <c r="D71" i="4"/>
  <c r="D70" i="4"/>
  <c r="D67" i="4"/>
  <c r="D66" i="4"/>
  <c r="D65" i="4"/>
  <c r="D64" i="4"/>
  <c r="D56" i="4"/>
  <c r="D55" i="4"/>
  <c r="D54" i="4"/>
  <c r="D53" i="4"/>
  <c r="D51" i="4"/>
  <c r="D50" i="4"/>
  <c r="D49" i="4"/>
  <c r="D48" i="4"/>
  <c r="D47" i="4"/>
  <c r="D46" i="4"/>
  <c r="D45" i="4"/>
  <c r="D43" i="4"/>
  <c r="D42" i="4"/>
  <c r="D41" i="4"/>
  <c r="D40" i="4"/>
  <c r="D39" i="4"/>
  <c r="D38" i="4"/>
  <c r="D35" i="4"/>
  <c r="D34" i="4"/>
  <c r="D33" i="4"/>
  <c r="D32" i="4"/>
  <c r="D30" i="4"/>
  <c r="D28" i="4"/>
  <c r="D25" i="4"/>
  <c r="D24" i="4"/>
  <c r="D23" i="4"/>
  <c r="D22" i="4"/>
  <c r="D21" i="4"/>
  <c r="D20" i="4"/>
  <c r="D16" i="4"/>
  <c r="D15" i="4"/>
  <c r="D14" i="4"/>
  <c r="D13" i="4"/>
  <c r="D10" i="4"/>
  <c r="H9" i="4"/>
  <c r="E9" i="4"/>
  <c r="D8" i="4"/>
  <c r="D7" i="4"/>
  <c r="D6" i="4"/>
  <c r="C84" i="4" l="1"/>
  <c r="CQ4" i="6" l="1"/>
  <c r="CH4" i="6"/>
  <c r="CG4" i="6"/>
  <c r="CF4" i="6"/>
  <c r="CE4" i="6"/>
  <c r="AE4" i="6"/>
  <c r="AD4" i="6"/>
  <c r="U4" i="6"/>
  <c r="O4" i="6"/>
  <c r="N4" i="6"/>
  <c r="L4" i="6"/>
  <c r="K4" i="6"/>
  <c r="J4" i="6"/>
  <c r="I4" i="6"/>
  <c r="H4" i="6"/>
  <c r="G4" i="6"/>
  <c r="F4" i="6"/>
  <c r="E4" i="6"/>
  <c r="D4" i="6"/>
  <c r="C4" i="6"/>
  <c r="B4" i="6"/>
  <c r="A4" i="6"/>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A4" i="6" s="1"/>
  <c r="D52" i="4" s="1"/>
  <c r="BB2" i="6"/>
  <c r="BA2" i="6"/>
  <c r="AZ2" i="6"/>
  <c r="AY2" i="6"/>
  <c r="AX2" i="6"/>
  <c r="AW2" i="6"/>
  <c r="AV2" i="6"/>
  <c r="AS4" i="6" s="1"/>
  <c r="D44" i="4" s="1"/>
  <c r="AU2" i="6"/>
  <c r="AT2" i="6"/>
  <c r="AS2" i="6"/>
  <c r="AR2" i="6"/>
  <c r="AQ2" i="6"/>
  <c r="AP2" i="6"/>
  <c r="AO2" i="6"/>
  <c r="AN2" i="6"/>
  <c r="AM2" i="6"/>
  <c r="AL2" i="6"/>
  <c r="AK2" i="6"/>
  <c r="AJ2" i="6"/>
  <c r="AI2" i="6"/>
  <c r="AH2" i="6"/>
  <c r="AG2" i="6"/>
  <c r="AF2" i="6"/>
  <c r="AE2" i="6"/>
  <c r="AD2" i="6"/>
  <c r="AC2" i="6"/>
  <c r="AB2" i="6"/>
  <c r="AA2" i="6"/>
  <c r="CO4" i="6" s="1"/>
  <c r="C100" i="4" s="1"/>
  <c r="Z2" i="6"/>
  <c r="Y2" i="6"/>
  <c r="X2" i="6"/>
  <c r="W2" i="6"/>
  <c r="V2" i="6"/>
  <c r="U2" i="6"/>
  <c r="T2" i="6"/>
  <c r="S2" i="6"/>
  <c r="R2" i="6"/>
  <c r="Q2" i="6"/>
  <c r="P2" i="6"/>
  <c r="O2" i="6"/>
  <c r="N2" i="6"/>
  <c r="BR4" i="6" s="1"/>
  <c r="D69" i="4" s="1"/>
  <c r="M2" i="6"/>
  <c r="L2" i="6"/>
  <c r="BK4" i="6" s="1"/>
  <c r="D93" i="4" s="1"/>
  <c r="K2" i="6"/>
  <c r="BF4" i="6" s="1"/>
  <c r="D58" i="4" s="1"/>
  <c r="C58" i="4" s="1"/>
  <c r="J2" i="6"/>
  <c r="AK4" i="6" s="1"/>
  <c r="D36" i="4" s="1"/>
  <c r="I2" i="6"/>
  <c r="Q4" i="6" s="1"/>
  <c r="D5" i="4" s="1"/>
  <c r="H2" i="6"/>
  <c r="G2" i="6"/>
  <c r="F2" i="6"/>
  <c r="E2" i="6"/>
  <c r="D2" i="6"/>
  <c r="C2" i="6"/>
  <c r="B2" i="6"/>
  <c r="A2" i="6"/>
  <c r="CI4" i="6" l="1"/>
  <c r="AL4" i="6"/>
  <c r="D37" i="4" s="1"/>
  <c r="C37" i="4" s="1"/>
  <c r="C93" i="4"/>
  <c r="C36" i="4"/>
  <c r="C64" i="4"/>
  <c r="D84" i="4"/>
  <c r="C54" i="4"/>
  <c r="C34" i="4"/>
  <c r="C20" i="4"/>
  <c r="C65" i="4"/>
  <c r="D82" i="4"/>
  <c r="C71" i="4"/>
  <c r="C76" i="4"/>
  <c r="C22" i="4"/>
  <c r="C35" i="4"/>
  <c r="C43" i="4"/>
  <c r="C51" i="4"/>
  <c r="C60" i="4"/>
  <c r="C73" i="4"/>
  <c r="C52" i="4"/>
  <c r="C32" i="4"/>
  <c r="C39" i="4"/>
  <c r="C55" i="4"/>
  <c r="C50" i="4"/>
  <c r="C30" i="4"/>
  <c r="C56" i="4"/>
  <c r="C40" i="4"/>
  <c r="C5" i="4"/>
  <c r="C33" i="4"/>
  <c r="C49" i="4"/>
  <c r="C42" i="4"/>
  <c r="C44" i="4"/>
  <c r="C38" i="4"/>
  <c r="C70" i="4"/>
  <c r="C75" i="4"/>
  <c r="C21" i="4"/>
  <c r="C23" i="4"/>
  <c r="C27" i="4"/>
  <c r="C45" i="4"/>
  <c r="C53" i="4"/>
  <c r="D81" i="4"/>
  <c r="C46" i="4"/>
  <c r="C28" i="4"/>
  <c r="C48" i="4"/>
  <c r="C74" i="4"/>
  <c r="C79" i="4"/>
  <c r="C67" i="4"/>
  <c r="C24" i="4"/>
  <c r="C47" i="4"/>
  <c r="D83" i="4"/>
  <c r="C77" i="4"/>
  <c r="C66" i="4"/>
  <c r="C72" i="4"/>
  <c r="C25" i="4"/>
  <c r="C41" i="4"/>
  <c r="C69" i="4"/>
  <c r="GR4" i="6"/>
  <c r="N16" i="4" s="1"/>
  <c r="AB4" i="6"/>
  <c r="D26" i="4" s="1"/>
  <c r="C26" i="4" s="1"/>
  <c r="AG4" i="6"/>
  <c r="BG4" i="6"/>
  <c r="D59" i="4" s="1"/>
  <c r="C59" i="4" s="1"/>
  <c r="BL4" i="6"/>
  <c r="D94" i="4" s="1"/>
  <c r="CA4" i="6"/>
  <c r="D78" i="4" s="1"/>
  <c r="C78" i="4" s="1"/>
  <c r="CJ4" i="6"/>
  <c r="CS4" i="6"/>
  <c r="CW4" i="6"/>
  <c r="E24" i="4" s="1"/>
  <c r="DA4" i="6"/>
  <c r="F21" i="4" s="1"/>
  <c r="DE4" i="6"/>
  <c r="F25" i="4" s="1"/>
  <c r="DI4" i="6"/>
  <c r="G22" i="4" s="1"/>
  <c r="DM4" i="6"/>
  <c r="G26" i="4" s="1"/>
  <c r="DQ4" i="6"/>
  <c r="H23" i="4" s="1"/>
  <c r="DU4" i="6"/>
  <c r="DY4" i="6"/>
  <c r="I24" i="4" s="1"/>
  <c r="EC4" i="6"/>
  <c r="J21" i="4" s="1"/>
  <c r="EG4" i="6"/>
  <c r="J25" i="4" s="1"/>
  <c r="EK4" i="6"/>
  <c r="K22" i="4" s="1"/>
  <c r="EO4" i="6"/>
  <c r="K26" i="4" s="1"/>
  <c r="ES4" i="6"/>
  <c r="L23" i="4" s="1"/>
  <c r="EW4" i="6"/>
  <c r="FA4" i="6"/>
  <c r="M24" i="4" s="1"/>
  <c r="FE4" i="6"/>
  <c r="N21" i="4" s="1"/>
  <c r="FI4" i="6"/>
  <c r="N25" i="4" s="1"/>
  <c r="FM4" i="6"/>
  <c r="E15" i="4" s="1"/>
  <c r="FQ4" i="6"/>
  <c r="F15" i="4" s="1"/>
  <c r="FU4" i="6"/>
  <c r="G15" i="4" s="1"/>
  <c r="FY4" i="6"/>
  <c r="I13" i="4" s="1"/>
  <c r="GC4" i="6"/>
  <c r="K13" i="4" s="1"/>
  <c r="GG4" i="6"/>
  <c r="L13" i="4" s="1"/>
  <c r="GK4" i="6"/>
  <c r="M13" i="4" s="1"/>
  <c r="GO4" i="6"/>
  <c r="N13" i="4" s="1"/>
  <c r="P4" i="6"/>
  <c r="D4" i="4" s="1"/>
  <c r="BI4" i="6"/>
  <c r="D91" i="4" s="1"/>
  <c r="BM4" i="6"/>
  <c r="D95" i="4" s="1"/>
  <c r="C95" i="4" s="1"/>
  <c r="CC4" i="6"/>
  <c r="C86" i="4" s="1"/>
  <c r="CT4" i="6"/>
  <c r="E21" i="4" s="1"/>
  <c r="CX4" i="6"/>
  <c r="E25" i="4" s="1"/>
  <c r="DB4" i="6"/>
  <c r="F22" i="4" s="1"/>
  <c r="DF4" i="6"/>
  <c r="F26" i="4" s="1"/>
  <c r="DJ4" i="6"/>
  <c r="G23" i="4" s="1"/>
  <c r="DN4" i="6"/>
  <c r="DR4" i="6"/>
  <c r="H24" i="4" s="1"/>
  <c r="DV4" i="6"/>
  <c r="I21" i="4" s="1"/>
  <c r="DZ4" i="6"/>
  <c r="I25" i="4" s="1"/>
  <c r="ED4" i="6"/>
  <c r="J22" i="4" s="1"/>
  <c r="EH4" i="6"/>
  <c r="J26" i="4" s="1"/>
  <c r="EL4" i="6"/>
  <c r="K23" i="4" s="1"/>
  <c r="EP4" i="6"/>
  <c r="ET4" i="6"/>
  <c r="L24" i="4" s="1"/>
  <c r="EX4" i="6"/>
  <c r="M21" i="4" s="1"/>
  <c r="FB4" i="6"/>
  <c r="M25" i="4" s="1"/>
  <c r="FF4" i="6"/>
  <c r="N22" i="4" s="1"/>
  <c r="FJ4" i="6"/>
  <c r="N26" i="4" s="1"/>
  <c r="FN4" i="6"/>
  <c r="E16" i="4" s="1"/>
  <c r="FR4" i="6"/>
  <c r="F16" i="4" s="1"/>
  <c r="FV4" i="6"/>
  <c r="G16" i="4" s="1"/>
  <c r="FZ4" i="6"/>
  <c r="I14" i="4" s="1"/>
  <c r="GD4" i="6"/>
  <c r="K14" i="4" s="1"/>
  <c r="GH4" i="6"/>
  <c r="L14" i="4" s="1"/>
  <c r="GL4" i="6"/>
  <c r="M14" i="4" s="1"/>
  <c r="GP4" i="6"/>
  <c r="N14" i="4" s="1"/>
  <c r="BE4" i="6"/>
  <c r="D61" i="4" s="1"/>
  <c r="C61" i="4" s="1"/>
  <c r="BJ4" i="6"/>
  <c r="D92" i="4" s="1"/>
  <c r="BN4" i="6"/>
  <c r="D96" i="4" s="1"/>
  <c r="C96" i="4" s="1"/>
  <c r="CD4" i="6"/>
  <c r="CP4" i="6"/>
  <c r="C101" i="4" s="1"/>
  <c r="CU4" i="6"/>
  <c r="E22" i="4" s="1"/>
  <c r="CY4" i="6"/>
  <c r="E26" i="4" s="1"/>
  <c r="DC4" i="6"/>
  <c r="F23" i="4" s="1"/>
  <c r="DG4" i="6"/>
  <c r="DK4" i="6"/>
  <c r="G24" i="4" s="1"/>
  <c r="DO4" i="6"/>
  <c r="H21" i="4" s="1"/>
  <c r="DS4" i="6"/>
  <c r="H25" i="4" s="1"/>
  <c r="DW4" i="6"/>
  <c r="I22" i="4" s="1"/>
  <c r="EA4" i="6"/>
  <c r="I26" i="4" s="1"/>
  <c r="EE4" i="6"/>
  <c r="J23" i="4" s="1"/>
  <c r="EI4" i="6"/>
  <c r="EM4" i="6"/>
  <c r="K24" i="4" s="1"/>
  <c r="EQ4" i="6"/>
  <c r="L21" i="4" s="1"/>
  <c r="EU4" i="6"/>
  <c r="L25" i="4" s="1"/>
  <c r="EY4" i="6"/>
  <c r="M22" i="4" s="1"/>
  <c r="FC4" i="6"/>
  <c r="M26" i="4" s="1"/>
  <c r="FG4" i="6"/>
  <c r="N23" i="4" s="1"/>
  <c r="FK4" i="6"/>
  <c r="E13" i="4" s="1"/>
  <c r="FO4" i="6"/>
  <c r="F13" i="4" s="1"/>
  <c r="FS4" i="6"/>
  <c r="G13" i="4" s="1"/>
  <c r="FW4" i="6"/>
  <c r="H13" i="4" s="1"/>
  <c r="GA4" i="6"/>
  <c r="J13" i="4" s="1"/>
  <c r="GE4" i="6"/>
  <c r="K15" i="4" s="1"/>
  <c r="GI4" i="6"/>
  <c r="L15" i="4" s="1"/>
  <c r="GM4" i="6"/>
  <c r="M15" i="4" s="1"/>
  <c r="GQ4" i="6"/>
  <c r="N15" i="4" s="1"/>
  <c r="AF4" i="6"/>
  <c r="D31" i="4" s="1"/>
  <c r="C31" i="4" s="1"/>
  <c r="CV4" i="6"/>
  <c r="E23" i="4" s="1"/>
  <c r="CZ4" i="6"/>
  <c r="DD4" i="6"/>
  <c r="F24" i="4" s="1"/>
  <c r="DH4" i="6"/>
  <c r="G21" i="4" s="1"/>
  <c r="DL4" i="6"/>
  <c r="G25" i="4" s="1"/>
  <c r="DP4" i="6"/>
  <c r="H22" i="4" s="1"/>
  <c r="DT4" i="6"/>
  <c r="H26" i="4" s="1"/>
  <c r="DX4" i="6"/>
  <c r="I23" i="4" s="1"/>
  <c r="EB4" i="6"/>
  <c r="EF4" i="6"/>
  <c r="J24" i="4" s="1"/>
  <c r="EJ4" i="6"/>
  <c r="K21" i="4" s="1"/>
  <c r="EN4" i="6"/>
  <c r="K25" i="4" s="1"/>
  <c r="ER4" i="6"/>
  <c r="L22" i="4" s="1"/>
  <c r="EV4" i="6"/>
  <c r="L26" i="4" s="1"/>
  <c r="EZ4" i="6"/>
  <c r="M23" i="4" s="1"/>
  <c r="FD4" i="6"/>
  <c r="FH4" i="6"/>
  <c r="N24" i="4" s="1"/>
  <c r="FL4" i="6"/>
  <c r="E14" i="4" s="1"/>
  <c r="FP4" i="6"/>
  <c r="F14" i="4" s="1"/>
  <c r="FT4" i="6"/>
  <c r="G14" i="4" s="1"/>
  <c r="FX4" i="6"/>
  <c r="H14" i="4" s="1"/>
  <c r="GB4" i="6"/>
  <c r="J14" i="4" s="1"/>
  <c r="GF4" i="6"/>
  <c r="K16" i="4" s="1"/>
  <c r="GJ4" i="6"/>
  <c r="L16" i="4" s="1"/>
  <c r="GN4" i="6"/>
  <c r="M16" i="4" s="1"/>
  <c r="E96" i="4" l="1"/>
  <c r="E92" i="4"/>
  <c r="E93" i="4"/>
  <c r="E95" i="4"/>
  <c r="E94" i="4"/>
  <c r="E20" i="4"/>
  <c r="E28" i="4"/>
  <c r="F20" i="4"/>
  <c r="F28" i="4"/>
  <c r="C92" i="4"/>
  <c r="J28" i="4"/>
  <c r="J20" i="4"/>
  <c r="D63" i="4"/>
  <c r="C63" i="4" s="1"/>
  <c r="M28" i="4"/>
  <c r="M20" i="4"/>
  <c r="N28" i="4"/>
  <c r="N20" i="4"/>
  <c r="K20" i="4"/>
  <c r="K28" i="4"/>
  <c r="H20" i="4"/>
  <c r="H28" i="4"/>
  <c r="L28" i="4"/>
  <c r="I28" i="4"/>
  <c r="I20" i="4"/>
  <c r="L20" i="4"/>
  <c r="G28" i="4"/>
  <c r="G20" i="4"/>
  <c r="C94" i="4"/>
</calcChain>
</file>

<file path=xl/sharedStrings.xml><?xml version="1.0" encoding="utf-8"?>
<sst xmlns="http://schemas.openxmlformats.org/spreadsheetml/2006/main" count="717" uniqueCount="334">
  <si>
    <t>Total</t>
  </si>
  <si>
    <t>Transaction taxes</t>
  </si>
  <si>
    <t>Pooled funds</t>
  </si>
  <si>
    <t>Transaction costs</t>
  </si>
  <si>
    <t>Performance fees</t>
  </si>
  <si>
    <t>Sales</t>
  </si>
  <si>
    <t>Purchases</t>
  </si>
  <si>
    <t>End:</t>
  </si>
  <si>
    <t>Start:</t>
  </si>
  <si>
    <t>Period of report</t>
  </si>
  <si>
    <t>Indirect transaction costs</t>
  </si>
  <si>
    <t>Total transaction costs</t>
  </si>
  <si>
    <t>Net return</t>
  </si>
  <si>
    <t>Average value of client holding</t>
  </si>
  <si>
    <t>Total ongoing charges figure</t>
  </si>
  <si>
    <t>Value of stock on loan</t>
  </si>
  <si>
    <t>Currency of report</t>
  </si>
  <si>
    <t>Client name</t>
  </si>
  <si>
    <t>Portfolio issuer name</t>
  </si>
  <si>
    <t>Portfolio or share class name</t>
  </si>
  <si>
    <t>Less: anti-dilution offset</t>
  </si>
  <si>
    <t>Other explicit costs</t>
  </si>
  <si>
    <t>Transaction related services</t>
  </si>
  <si>
    <t>Explicit transaction costs</t>
  </si>
  <si>
    <t>Implicit transaction costs</t>
  </si>
  <si>
    <t>Listed equities</t>
  </si>
  <si>
    <t>Debt instruments</t>
  </si>
  <si>
    <t>Exchange traded derivatives</t>
  </si>
  <si>
    <t>OTC derivatives</t>
  </si>
  <si>
    <t>Other instruments</t>
  </si>
  <si>
    <t>Private markets</t>
  </si>
  <si>
    <t>Physical assets</t>
  </si>
  <si>
    <t>Administration</t>
  </si>
  <si>
    <t>Inflows</t>
  </si>
  <si>
    <t>Outflows</t>
  </si>
  <si>
    <t>Portfolio identifier</t>
  </si>
  <si>
    <t>Start asset value</t>
  </si>
  <si>
    <t>End asset value</t>
  </si>
  <si>
    <t>Broker commissions</t>
  </si>
  <si>
    <t>Performance fees paid through NAV</t>
  </si>
  <si>
    <t>Performance fees invoiced</t>
  </si>
  <si>
    <t>Carried interest charged</t>
  </si>
  <si>
    <t>Exit costs</t>
  </si>
  <si>
    <t>Total one-off costs</t>
  </si>
  <si>
    <t>Property management fees</t>
  </si>
  <si>
    <t>Property leasing costs</t>
  </si>
  <si>
    <t>Property maintenance and repairs</t>
  </si>
  <si>
    <t>Property insurance costs</t>
  </si>
  <si>
    <t>Property utilities and service charges</t>
  </si>
  <si>
    <t>Property valuation fees</t>
  </si>
  <si>
    <t>Property failed transaction costs</t>
  </si>
  <si>
    <t>Indirect property expenses</t>
  </si>
  <si>
    <t>Other property expenses</t>
  </si>
  <si>
    <t>Total incidental costs</t>
  </si>
  <si>
    <t>Performance information</t>
  </si>
  <si>
    <t>Gross return</t>
  </si>
  <si>
    <t>General notes</t>
  </si>
  <si>
    <t>Entry costs</t>
  </si>
  <si>
    <t>Stock borrowing fees</t>
  </si>
  <si>
    <t>Stock lending fees not retained (see below)</t>
  </si>
  <si>
    <t>Borrowing and arrangement fees</t>
  </si>
  <si>
    <t>Interest on borrowing</t>
  </si>
  <si>
    <t>Total lending and borrowing costs</t>
  </si>
  <si>
    <t>Total stock lending revenue</t>
  </si>
  <si>
    <t>Revenue retained by portfolio</t>
  </si>
  <si>
    <t>Revenue paid to custodian</t>
  </si>
  <si>
    <t>Revenue paid to lending agent</t>
  </si>
  <si>
    <t>Revenue paid to manager</t>
  </si>
  <si>
    <t>Client FX costs</t>
  </si>
  <si>
    <t>Payments for research (RPA) through NAV</t>
  </si>
  <si>
    <t>Indirect fees and charges</t>
  </si>
  <si>
    <t>Investment administration</t>
  </si>
  <si>
    <t>Custody / depositary fees</t>
  </si>
  <si>
    <t>Payments for research (RPA)</t>
  </si>
  <si>
    <t>Collateral management fees</t>
  </si>
  <si>
    <t>Facility fees e.g. prime brokerage</t>
  </si>
  <si>
    <t>Audit costs</t>
  </si>
  <si>
    <t>Legal and professional fees</t>
  </si>
  <si>
    <t>Engagement and voting fees</t>
  </si>
  <si>
    <t>Performance measurement</t>
  </si>
  <si>
    <t>Risk monitoring</t>
  </si>
  <si>
    <t>Tax advice and structuring costs</t>
  </si>
  <si>
    <t>Communication material</t>
  </si>
  <si>
    <t>Distribution costs</t>
  </si>
  <si>
    <t>Distribution, comms and client service</t>
  </si>
  <si>
    <t>Fund and investment management</t>
  </si>
  <si>
    <t>Invoiced fees (incl. VAT)</t>
  </si>
  <si>
    <t>Fees and charges paid through NAV</t>
  </si>
  <si>
    <t>Investment advisers fees paid through NAV</t>
  </si>
  <si>
    <t>Less: management fee rebates</t>
  </si>
  <si>
    <t>Other administration charges</t>
  </si>
  <si>
    <t>Other governance and compliance charges</t>
  </si>
  <si>
    <t>Other distribution charges</t>
  </si>
  <si>
    <t>Property void costs</t>
  </si>
  <si>
    <t>Cash instruments</t>
  </si>
  <si>
    <t>FX contracts</t>
  </si>
  <si>
    <t>ACCOUNT INFORMATION</t>
  </si>
  <si>
    <t>PORTFOLIO INVESTMENT ACTIVITY</t>
  </si>
  <si>
    <t>PORTFOLIO TRANSACTION COSTS</t>
  </si>
  <si>
    <t>ONGOING CHARGES</t>
  </si>
  <si>
    <t>INCIDENTAL COSTS</t>
  </si>
  <si>
    <t>PROPERTY EXPENSES</t>
  </si>
  <si>
    <t>LENDING AND BORROWING COSTS</t>
  </si>
  <si>
    <t>PERFORMANCE INFORMATION</t>
  </si>
  <si>
    <t>STOCK LENDING</t>
  </si>
  <si>
    <t>NOTES</t>
  </si>
  <si>
    <t>Governance, regulation and compliance</t>
  </si>
  <si>
    <t>Property expenses</t>
  </si>
  <si>
    <r>
      <t>ONE</t>
    </r>
    <r>
      <rPr>
        <b/>
        <sz val="14"/>
        <color theme="0"/>
        <rFont val="Helvetica"/>
        <family val="2"/>
      </rPr>
      <t>-</t>
    </r>
    <r>
      <rPr>
        <b/>
        <sz val="14"/>
        <color theme="0"/>
        <rFont val="Qanelas Soft DEMO ExtraBold"/>
      </rPr>
      <t>OFF COSTS</t>
    </r>
  </si>
  <si>
    <t>This document is an open-source tool which is free to download and use. The content has been carefully developed and tested with industry experts, but it does not constitute advice. The CTI accepts no liability for the document or its contents.</t>
  </si>
  <si>
    <t>00010_CTI_Portfolio_Identifying_Data</t>
  </si>
  <si>
    <t>00020_CTI_Type_Of_Identification_Code_For_The_Fund_Share_Or_Portfolio</t>
  </si>
  <si>
    <t>00030_CTI_Portfolio_Name</t>
  </si>
  <si>
    <t>00040_CTI_Portfolio_Issuer_Name</t>
  </si>
  <si>
    <t>00050_CTI_Start_Of_Period</t>
  </si>
  <si>
    <t>00060_CTI_End_Of_Period</t>
  </si>
  <si>
    <t>00070_CTI_Currency_Of_Report</t>
  </si>
  <si>
    <t>00080_CTI_Fund_Or_Mandate</t>
  </si>
  <si>
    <t>00090_CTI_Client_Only_Report</t>
  </si>
  <si>
    <t>00100_CTI_Underlying_Investment_Vehicles_Used</t>
  </si>
  <si>
    <t>00110_CTI_Performance_Fee_Applicable</t>
  </si>
  <si>
    <t>00120_CTI_Securities_Lending_Applicable</t>
  </si>
  <si>
    <t>00130_CTI_Securities_Lending_Agent_Name</t>
  </si>
  <si>
    <t>00140_CTI_Direct_Property_Exposure</t>
  </si>
  <si>
    <t>00150_CTI_Asset_Class_Breakdown_Provided</t>
  </si>
  <si>
    <t>02010_CTI_Client_Name</t>
  </si>
  <si>
    <t>02020_CTI_Client_Average_Value</t>
  </si>
  <si>
    <t>02030_CTI_Entry_Costs</t>
  </si>
  <si>
    <t>02040_CTI_Exit_Costs</t>
  </si>
  <si>
    <t>02050_CTI_Client_FX_Costs</t>
  </si>
  <si>
    <t>03010_CTI_Total_Transaction_Costs</t>
  </si>
  <si>
    <t>03020_CTI_Total_Explicit_Costs</t>
  </si>
  <si>
    <t>03030_CTI_Explicit_Transaction_Taxes</t>
  </si>
  <si>
    <t>03040_CTI_Explicit_Broker_Commission_And_Exchange_Fees</t>
  </si>
  <si>
    <t>03050_CTI_Explicit_Transaction_Related_Services</t>
  </si>
  <si>
    <t>03060_CTI_Explicit_Other_Charges</t>
  </si>
  <si>
    <t>03070_CTI_Implicit_Costs</t>
  </si>
  <si>
    <t>03080_CTI_Indirect_Transaction_Costs</t>
  </si>
  <si>
    <t>03090_CTI_Anti_Dilution_Offset</t>
  </si>
  <si>
    <t>04010_CTI_Ongoing_Charges</t>
  </si>
  <si>
    <t>04100_CTI_Fund_And_Management_Charges</t>
  </si>
  <si>
    <t>04110_CTI_Invoiced_Fees</t>
  </si>
  <si>
    <t>04120_CTI_Fees_And_Charges_From_NAV</t>
  </si>
  <si>
    <t>04130_CTI_Investment_Advisors_Fees_From_NAV</t>
  </si>
  <si>
    <t>04140_CTI_Research_Payments_From_NAV</t>
  </si>
  <si>
    <t>04150_CTI_Management_Fee_Rebates</t>
  </si>
  <si>
    <t>04160_CTI_Indirect_Fees_And_Charges</t>
  </si>
  <si>
    <t>04200_CTI_Administration_Charges</t>
  </si>
  <si>
    <t>04210_CTI_Investment_Administration_Fees</t>
  </si>
  <si>
    <t>04220_CTI_Custody_And_Depositary_Fees</t>
  </si>
  <si>
    <t>04230_CTI_Research_Payments</t>
  </si>
  <si>
    <t>04240_CTI_Collateral_Management_Fees</t>
  </si>
  <si>
    <t>04300_CTI_Governance_Regulation_Compliance_Charges</t>
  </si>
  <si>
    <t>04310_CTI_Audit_Costs</t>
  </si>
  <si>
    <t>04320_CTI_Legal_And_Professional_Fees</t>
  </si>
  <si>
    <t>04330_CTI_Engagement_And_Voting_Fees</t>
  </si>
  <si>
    <t>04340_CTI_Performance_Measurement</t>
  </si>
  <si>
    <t>04350_CTI_Risk_Monitoring</t>
  </si>
  <si>
    <t>04360_CTI_Tax_Advice_And_Structuring_Costs</t>
  </si>
  <si>
    <t>04400_CTI_Distribution_Communication_Client_Service_Charges</t>
  </si>
  <si>
    <t>04410_CTI_Distribution_Costs</t>
  </si>
  <si>
    <t>04420_CTI_Communication_Material</t>
  </si>
  <si>
    <t>04490_CTI_Other_Distribution_Communication_Client_Service_Charges</t>
  </si>
  <si>
    <t>05010_CTI_Incidental_Costs</t>
  </si>
  <si>
    <t>05020_CTI_Performance_Fees_Invoiced</t>
  </si>
  <si>
    <t>05030_CTI_Performance_Fees_From_NAV</t>
  </si>
  <si>
    <t>06010_CTI_Lending_And_Borrowing_Costs</t>
  </si>
  <si>
    <t>06020_CTI_Securities_Lending_Value_On_Loan</t>
  </si>
  <si>
    <t>06030_CTI_Gross_Securities_Lending_Revenue</t>
  </si>
  <si>
    <t>06040_CTI_Securities_Lending_Revenue_Portfolio_Share</t>
  </si>
  <si>
    <t>06050_CTI_Securities_Lending_Fees_Custodian_Share</t>
  </si>
  <si>
    <t>06060_CTI_Securities_Lending_Fees_Manager_Share</t>
  </si>
  <si>
    <t>06070_CTI_Securities_Lending_Fees_Agent_Share</t>
  </si>
  <si>
    <t>06080_CTI_Securities_Borrowing_Fees</t>
  </si>
  <si>
    <t>06100_CTI_Interest_On_Borrowing</t>
  </si>
  <si>
    <t>06110_CTI_Borrowing_And_Arrangement_Fees</t>
  </si>
  <si>
    <t>07010_CTI_Property_Expenses</t>
  </si>
  <si>
    <t>07020_CTI_Property_Management_Fees</t>
  </si>
  <si>
    <t>07030_CTI_Property_Leasing_Costs</t>
  </si>
  <si>
    <t>07040_CTI_Property_Maintenance_And_Repairs</t>
  </si>
  <si>
    <t>07050_CTI_Property_Utilities_And_Service_Charges</t>
  </si>
  <si>
    <t>07060_CTI_Property_Void_Costs</t>
  </si>
  <si>
    <t>07070_CTI_Property_Insurance_Costs</t>
  </si>
  <si>
    <t>07080_CTI_Property_Valuation_Fees</t>
  </si>
  <si>
    <t>07090_CTI_Property_Failed_Transaction_Costs</t>
  </si>
  <si>
    <t>07100_CTI_Indirect_Property_Expenses</t>
  </si>
  <si>
    <t>07110_CTI_Other_Property_Expenses</t>
  </si>
  <si>
    <t>08010_CTI_Gross_Return</t>
  </si>
  <si>
    <t>08020_CTI_Net_Return</t>
  </si>
  <si>
    <t>08110_CTI_Start_Asset_Value</t>
  </si>
  <si>
    <t>08120_CTI_End_Asset_Value</t>
  </si>
  <si>
    <t>08130_CTI_Portfolio_Purchases</t>
  </si>
  <si>
    <t>08140_CTI_Portfolio_Sales</t>
  </si>
  <si>
    <t>08150_CTI_Fund_Inflows</t>
  </si>
  <si>
    <t>08160_CTI_Fund_Outflows</t>
  </si>
  <si>
    <t>08210_CTI_LDI_PV01_Net_Traded</t>
  </si>
  <si>
    <t>08220_CTI_LDI_IE01_Net_Traded</t>
  </si>
  <si>
    <t>08230_CTI_LDI_PV01_Transaction_Cost</t>
  </si>
  <si>
    <t>08240_CTI_LDI_IE01_Transaction_Cost</t>
  </si>
  <si>
    <t>09010_CTI_Transaction_Costs_Methodology</t>
  </si>
  <si>
    <t>09020_CTI_Incidental_Costs_Methodology</t>
  </si>
  <si>
    <t>09030_CTI_Return_Methodology</t>
  </si>
  <si>
    <t>09040_CTI_Additional_Notes</t>
  </si>
  <si>
    <t>10000_CTI_Equities_Used</t>
  </si>
  <si>
    <t>10030_CTI_Explicit_Transaction_Taxes_Equities</t>
  </si>
  <si>
    <t>10040_CTI_Explicit_Broker_Commission_And_Exchange_Fees_Equities</t>
  </si>
  <si>
    <t>10050_CTI_Explicit_Transaction_Related_Services_Equities</t>
  </si>
  <si>
    <t>10060_CTI_Explicit_Other_Charges_Equities</t>
  </si>
  <si>
    <t>10070_CTI_Implicit_Costs_Equities</t>
  </si>
  <si>
    <t>10080_CTI_Indirect_Transaction_Costs_Equities</t>
  </si>
  <si>
    <t>10100_CTI_Bonds_Used</t>
  </si>
  <si>
    <t>10130_CTI_Explicit_Transaction_Taxes_Bonds</t>
  </si>
  <si>
    <t>10140_CTI_Explicit_Broker_Commission_And_Exchange_Fees_Bonds</t>
  </si>
  <si>
    <t>10150_CTI_Explicit_Transaction_Related_Services_Bonds</t>
  </si>
  <si>
    <t>10160_CTI_Explicit_Other_Charges_Bonds</t>
  </si>
  <si>
    <t>10170_CTI_Implicit_Costs_Bonds</t>
  </si>
  <si>
    <t>10180_CTI_Indirect_Transaction_Costs_Bonds</t>
  </si>
  <si>
    <t>10200_CTI_Pooled_Vehicle_Used</t>
  </si>
  <si>
    <t>10230_CTI_Explicit_Transaction_Taxes_Pooled</t>
  </si>
  <si>
    <t>10240_CTI_Explicit_Broker_Commission_And_Exchange_Fees_Pooled</t>
  </si>
  <si>
    <t>10250_CTI_Explicit_Transaction_Related_Services_Pooled</t>
  </si>
  <si>
    <t>10260_CTI_Explicit_Other_Charges_Pooled</t>
  </si>
  <si>
    <t>10270_CTI_Implicit_Costs_Pooled</t>
  </si>
  <si>
    <t>10280_CTI_Indirect_Transaction_Costs_Pooled</t>
  </si>
  <si>
    <t>10300_CTI_ETD_Used</t>
  </si>
  <si>
    <t>10330_CTI_Explicit_Transaction_Taxes_ETD</t>
  </si>
  <si>
    <t>10340_CTI_Explicit_Broker_Commission_And_Exchange_Fees_ETD</t>
  </si>
  <si>
    <t>10350_CTI_Explicit_Transaction_Related_Services_ETD</t>
  </si>
  <si>
    <t>10360_CTI_Explicit_Other_Charges_ETD</t>
  </si>
  <si>
    <t>10370_CTI_Implicit_Costs_ETD</t>
  </si>
  <si>
    <t>10380_CTI_Indirect_Transaction_Costs_ETD</t>
  </si>
  <si>
    <t>10400_CTI_OTCD_Used</t>
  </si>
  <si>
    <t>10430_CTI_Explicit_Transaction_Taxes_OTCD</t>
  </si>
  <si>
    <t>10440_CTI_Explicit_Broker_Commission_And_Exchange_Fees_OTCD</t>
  </si>
  <si>
    <t>10450_CTI_Explicit_Transaction_Related_Services_OTCD</t>
  </si>
  <si>
    <t>10460_CTI_Explicit_Other_Charges_OTCD</t>
  </si>
  <si>
    <t>10470_CTI_Implicit_Costs_OTCD</t>
  </si>
  <si>
    <t>10480_CTI_Indirect_Transaction_Costs_OTCD</t>
  </si>
  <si>
    <t>10500_CTI_FX_Used</t>
  </si>
  <si>
    <t>10530_CTI_Explicit_Transaction_Taxes_FX</t>
  </si>
  <si>
    <t>10540_CTI_Explicit_Broker_Commission_And_Exchange_Fees_FX</t>
  </si>
  <si>
    <t>10550_CTI_Explicit_Transaction_Related_Services_FX</t>
  </si>
  <si>
    <t>10560_CTI_Explicit_Other_Charges_FX</t>
  </si>
  <si>
    <t>10570_CTI_Implicit_Costs_FX</t>
  </si>
  <si>
    <t>10580_CTI_Indirect_Transaction_Costs_FX</t>
  </si>
  <si>
    <t>10600_CTI_MMI_Used</t>
  </si>
  <si>
    <t>10630_CTI_Explicit_Transaction_Taxes_MMI</t>
  </si>
  <si>
    <t>10640_CTI_Explicit_Broker_Commission_And_Exchange_Fees_MMI</t>
  </si>
  <si>
    <t>10650_CTI_Explicit_Transaction_Related_Services_MMI</t>
  </si>
  <si>
    <t>10660_CTI_Explicit_Other_Charges_MMI</t>
  </si>
  <si>
    <t>10670_CTI_Implicit_Costs_MMI</t>
  </si>
  <si>
    <t>10680_CTI_Indirect_Transaction_Costs_MMI</t>
  </si>
  <si>
    <t>10700_CTI_Physical_Assets_Used</t>
  </si>
  <si>
    <t>10730_CTI_Explicit_Transaction_Taxes_Physical</t>
  </si>
  <si>
    <t>10740_CTI_Explicit_Broker_Commission_And_Exchange_Fees_Physical</t>
  </si>
  <si>
    <t>10750_CTI_Explicit_Transaction_Related_Services_Physical</t>
  </si>
  <si>
    <t>10760_CTI_Explicit_Other_Charges_Physical</t>
  </si>
  <si>
    <t>10770_CTI_Implicit_Costs_Physical</t>
  </si>
  <si>
    <t>10780_CTI_Indirect_Transaction_Costs_Physical</t>
  </si>
  <si>
    <t>10830_CTI_Explicit_Transaction_Taxes_Private</t>
  </si>
  <si>
    <t>10840_CTI_Explicit_Broker_Commission_And_Exchange_Fees_Private</t>
  </si>
  <si>
    <t>10850_CTI_Explicit_Transaction_Related_Services_Private</t>
  </si>
  <si>
    <t>10860_CTI_Explicit_Other_Charges_Private</t>
  </si>
  <si>
    <t>10870_CTI_Implicit_Costs_Private</t>
  </si>
  <si>
    <t>10880_CTI_Indirect_Transaction_Costs_Private</t>
  </si>
  <si>
    <t>10900_CTI_Other_Assets_Used</t>
  </si>
  <si>
    <t>10930_CTI_Explicit_Transaction_Taxes_Other</t>
  </si>
  <si>
    <t>10940_CTI_Explicit_Broker_Commission_And_Exchange_Fees_Other</t>
  </si>
  <si>
    <t>10950_CTI_Explicit_Transaction_Related_Services_Other</t>
  </si>
  <si>
    <t>10960_CTI_Explicit_Other_Charges_Other</t>
  </si>
  <si>
    <t>10970_CTI_Implicit_Costs_Other</t>
  </si>
  <si>
    <t>10980_CTI_Indirect_Transaction_Costs_Other</t>
  </si>
  <si>
    <t>12010_CTI_Start_Asset_Value_Equities</t>
  </si>
  <si>
    <t>12020_CTI_End_Asset_Value_Equities</t>
  </si>
  <si>
    <t>12030_CTI_Purchases_Equities</t>
  </si>
  <si>
    <t>12040_CTI_Sales_Equities</t>
  </si>
  <si>
    <t>12110_CTI_Start_Asset_Value_Bonds</t>
  </si>
  <si>
    <t>12120_CTI_End_Asset_Value_Bonds</t>
  </si>
  <si>
    <t>12130_CTI_Purchases_Bonds</t>
  </si>
  <si>
    <t>12140_CTI_Sales_Bonds</t>
  </si>
  <si>
    <t>12210_CTI_Start_Asset_Value_Pooled</t>
  </si>
  <si>
    <t>12220_CTI_End_Asset_Value_Pooled</t>
  </si>
  <si>
    <t>12230_CTI_Purchases_Pooled</t>
  </si>
  <si>
    <t>12240_CTI_Sales_Pooled</t>
  </si>
  <si>
    <t>12310_CTI_Start_Asset_Value_ETD</t>
  </si>
  <si>
    <t>12320_CTI_End_Asset_Value_ETD</t>
  </si>
  <si>
    <t>12410_CTI_Start_Asset_Value_OTCD</t>
  </si>
  <si>
    <t>12420_CTI_End_Asset_Value_OTCD</t>
  </si>
  <si>
    <t>12510_CTI_Start_Asset_Value_FX</t>
  </si>
  <si>
    <t>12520_CTI_End_Asset_Value_FX</t>
  </si>
  <si>
    <t>12610_CTI_Start_Asset_Value_MMI</t>
  </si>
  <si>
    <t>12620_CTI_End_Asset_Value_MMI</t>
  </si>
  <si>
    <t>12630_CTI_Purchases_MMI</t>
  </si>
  <si>
    <t>12640_CTI_Sales_MMI</t>
  </si>
  <si>
    <t>12710_CTI_Start_Asset_Value_Physical</t>
  </si>
  <si>
    <t>12720_CTI_End_Asset_Value_Physical</t>
  </si>
  <si>
    <t>12730_CTI_Purchases_Physical</t>
  </si>
  <si>
    <t>12740_CTI_Sales_Physical</t>
  </si>
  <si>
    <t>12810_CTI_Start_Asset_Value_Private</t>
  </si>
  <si>
    <t>12820_CTI_End_Asset_Value_Private</t>
  </si>
  <si>
    <t>12830_CTI_Purchases_Private</t>
  </si>
  <si>
    <t>12840_CTI_Sales_Private</t>
  </si>
  <si>
    <t>12910_CTI_Start_Asset_Value_Other</t>
  </si>
  <si>
    <t>12920_CTI_End_Asset_Value_Other</t>
  </si>
  <si>
    <t>12930_CTI_Purchases_Other</t>
  </si>
  <si>
    <t>12940_CTI_Sales_Other</t>
  </si>
  <si>
    <t>GB000AAA0A0A</t>
  </si>
  <si>
    <t>XYZ EQUITY FUND A ACC</t>
  </si>
  <si>
    <t>XYZ MANAGERS</t>
  </si>
  <si>
    <t>2017-04-06</t>
  </si>
  <si>
    <t>2018-04-05</t>
  </si>
  <si>
    <t>GBP</t>
  </si>
  <si>
    <t>N</t>
  </si>
  <si>
    <t>Information on returns</t>
  </si>
  <si>
    <t>Y</t>
  </si>
  <si>
    <t>M</t>
  </si>
  <si>
    <t>C</t>
  </si>
  <si>
    <t>Machine readable data in XLS format can be loaded into row 2 of the data sheet.</t>
  </si>
  <si>
    <t>Spreadsheet will validate that mandatory fields are present and populate the account template.</t>
  </si>
  <si>
    <t>In the case of a generic fund report, the client name and client holding fields may be input in the account template.</t>
  </si>
  <si>
    <r>
      <t xml:space="preserve">MAIN ACCOUNT TEMPLATE V.1.0 - DATA LOADER </t>
    </r>
    <r>
      <rPr>
        <b/>
        <i/>
        <sz val="22"/>
        <color rgb="FFD81668"/>
        <rFont val="Qanelas Soft DEMO ExtraBold"/>
      </rPr>
      <t>- BETA VERSION</t>
    </r>
  </si>
  <si>
    <t>Spreadsheet will grey out cells that are not relevant to the fund or mandate in question.</t>
  </si>
  <si>
    <t>SPREADSHEET DEVELOPMENT ARISING FROM BETA TEST FEEDBACK</t>
  </si>
  <si>
    <t>Date</t>
  </si>
  <si>
    <t>Issue</t>
  </si>
  <si>
    <t>Solution</t>
  </si>
  <si>
    <t>04250_CTI_Facility_Fees</t>
  </si>
  <si>
    <t>04290_CTI_Other_Administration_Charges</t>
  </si>
  <si>
    <t>04390_CTI_Other_Governance_Regulation_Compliance_Charges</t>
  </si>
  <si>
    <t>10800_CTI_Private_Assets_Used</t>
  </si>
  <si>
    <t>Spaces removed from fields 04250, 04290, 04390 and 10800 in in first row of "Data sheet" and "Data validation" tabs.</t>
  </si>
  <si>
    <t>Corrigenda issued to Insititutional Cost Template CT to remove spaces from names of data items.</t>
  </si>
  <si>
    <t>Conditionality testing of the CTI field 04200 does not report any “Missing Data” message where one of the fields 04210 to 04290 exist (is not blank) and 04200 is blank. Likewise if 04200 exists (is not blank) and 04210 to 04290 are all blank no “Missing Data” message appears on the template. Equivalent issues arising in relation to fields 04300 and 04400.</t>
  </si>
  <si>
    <t>If 04200 exists (is not blank) then all 04210 to 04290 are allowed to be blank because the further breakdown is optional. Where one of the fields 04210 to 04290 exist (is not blank) then 04200 should not be blank and there ought to be a warning message. The same logic will apply to fields 04300 and 04400 and their sub-analysis. Amendments made on 21/02/2020 to give "Missing Data" message when there ought to be a warning.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</si>
</sst>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809]dd\ mmmm\ yyyy;@"/>
    <numFmt numFmtId="166" formatCode="0.0000%"/>
    <numFmt numFmtId="167" formatCode="0.000000"/>
  </numFmts>
  <fonts count="18">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C00000"/>
      <name val="Calibri"/>
      <family val="2"/>
      <scheme val="minor"/>
    </font>
    <font>
      <b/>
      <sz val="22"/>
      <color rgb="FFD81668"/>
      <name val="Qanelas Soft DEMO ExtraBold"/>
    </font>
    <font>
      <b/>
      <sz val="11"/>
      <color theme="1"/>
      <name val="Georgia"/>
      <family val="1"/>
    </font>
    <font>
      <sz val="11"/>
      <color theme="1"/>
      <name val="Georgia"/>
      <family val="1"/>
    </font>
    <font>
      <b/>
      <sz val="11"/>
      <name val="Georgia"/>
      <family val="1"/>
    </font>
    <font>
      <b/>
      <sz val="11"/>
      <color theme="0"/>
      <name val="Calibri"/>
      <family val="2"/>
      <scheme val="minor"/>
    </font>
    <font>
      <sz val="11"/>
      <color theme="0"/>
      <name val="Calibri"/>
      <family val="2"/>
      <scheme val="minor"/>
    </font>
    <font>
      <sz val="11"/>
      <name val="Georgia"/>
      <family val="1"/>
    </font>
    <font>
      <b/>
      <sz val="14"/>
      <color theme="0"/>
      <name val="Qanelas Soft DEMO ExtraBold"/>
    </font>
    <font>
      <b/>
      <sz val="11"/>
      <color theme="0"/>
      <name val="Qanelas Soft DEMO ExtraBold"/>
    </font>
    <font>
      <b/>
      <sz val="14"/>
      <color theme="0"/>
      <name val="Helvetica"/>
      <family val="2"/>
    </font>
    <font>
      <b/>
      <sz val="11"/>
      <color theme="1"/>
      <name val="Calibri"/>
      <family val="2"/>
      <scheme val="minor"/>
    </font>
    <font>
      <b/>
      <i/>
      <sz val="22"/>
      <color rgb="FFD81668"/>
      <name val="Qanelas Soft DEMO ExtraBold"/>
    </font>
    <font>
      <b/>
      <sz val="22"/>
      <color rgb="FFD81668"/>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81668"/>
        <bgColor indexed="64"/>
      </patternFill>
    </fill>
    <fill>
      <patternFill patternType="solid">
        <fgColor rgb="FFEBEBEB"/>
        <bgColor indexed="64"/>
      </patternFill>
    </fill>
    <fill>
      <patternFill patternType="solid">
        <fgColor rgb="FF9E9F9E"/>
        <bgColor indexed="64"/>
      </patternFill>
    </fill>
    <fill>
      <patternFill patternType="solid">
        <fgColor theme="2" tint="-9.9978637043366805E-2"/>
        <bgColor indexed="64"/>
      </patternFill>
    </fill>
  </fills>
  <borders count="3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right/>
      <top style="thin">
        <color theme="0" tint="-0.14996795556505021"/>
      </top>
      <bottom style="double">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right/>
      <top style="thin">
        <color theme="0" tint="-0.14993743705557422"/>
      </top>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6795556505021"/>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6795556505021"/>
      </left>
      <right/>
      <top style="thin">
        <color theme="0" tint="-0.14996795556505021"/>
      </top>
      <bottom style="thin">
        <color theme="0" tint="-0.14996795556505021"/>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0" borderId="13" xfId="0" applyFill="1" applyBorder="1"/>
    <xf numFmtId="0" fontId="0" fillId="0" borderId="12" xfId="0" applyFill="1" applyBorder="1"/>
    <xf numFmtId="0" fontId="0" fillId="0" borderId="11" xfId="0" applyFill="1" applyBorder="1"/>
    <xf numFmtId="0" fontId="0" fillId="0" borderId="0" xfId="0" applyFill="1" applyBorder="1"/>
    <xf numFmtId="0" fontId="3" fillId="0" borderId="0" xfId="0" applyFont="1" applyFill="1" applyBorder="1" applyAlignment="1">
      <alignment vertical="center"/>
    </xf>
    <xf numFmtId="0" fontId="0" fillId="0" borderId="4" xfId="0" applyFill="1" applyBorder="1"/>
    <xf numFmtId="164" fontId="7" fillId="3" borderId="0" xfId="1" applyNumberFormat="1" applyFont="1" applyFill="1" applyBorder="1" applyAlignment="1">
      <alignment horizontal="right"/>
    </xf>
    <xf numFmtId="0" fontId="7" fillId="3" borderId="0" xfId="0" applyFont="1" applyFill="1" applyBorder="1"/>
    <xf numFmtId="0" fontId="7" fillId="5" borderId="0" xfId="0" applyFont="1" applyFill="1" applyBorder="1"/>
    <xf numFmtId="0" fontId="7" fillId="5" borderId="4" xfId="0" applyFont="1" applyFill="1" applyBorder="1"/>
    <xf numFmtId="0" fontId="6" fillId="3" borderId="5" xfId="0" applyFont="1" applyFill="1" applyBorder="1"/>
    <xf numFmtId="0" fontId="7" fillId="3" borderId="5" xfId="0" applyFont="1" applyFill="1" applyBorder="1" applyAlignment="1">
      <alignment horizontal="left" indent="1"/>
    </xf>
    <xf numFmtId="0" fontId="7" fillId="3" borderId="5" xfId="0" applyFont="1" applyFill="1" applyBorder="1"/>
    <xf numFmtId="0" fontId="6" fillId="6" borderId="5" xfId="0" applyFont="1" applyFill="1" applyBorder="1"/>
    <xf numFmtId="0" fontId="0" fillId="3" borderId="4" xfId="0" applyFill="1" applyBorder="1"/>
    <xf numFmtId="0" fontId="7" fillId="3" borderId="0" xfId="0" applyFont="1" applyFill="1" applyBorder="1" applyAlignment="1">
      <alignment horizontal="right"/>
    </xf>
    <xf numFmtId="0" fontId="7" fillId="3" borderId="5" xfId="0" applyFont="1" applyFill="1" applyBorder="1" applyAlignment="1">
      <alignment horizontal="left"/>
    </xf>
    <xf numFmtId="0" fontId="7" fillId="3" borderId="3" xfId="0" applyFont="1" applyFill="1" applyBorder="1"/>
    <xf numFmtId="0" fontId="7" fillId="3" borderId="2" xfId="0" applyFont="1" applyFill="1" applyBorder="1"/>
    <xf numFmtId="0" fontId="0" fillId="3" borderId="2" xfId="0" applyFill="1" applyBorder="1"/>
    <xf numFmtId="0" fontId="0" fillId="3" borderId="1" xfId="0" applyFill="1" applyBorder="1"/>
    <xf numFmtId="0" fontId="0" fillId="3" borderId="0" xfId="0" applyFill="1" applyBorder="1"/>
    <xf numFmtId="0" fontId="0" fillId="3" borderId="3" xfId="0" applyFill="1" applyBorder="1"/>
    <xf numFmtId="0" fontId="0" fillId="0" borderId="0" xfId="0" applyFill="1"/>
    <xf numFmtId="0" fontId="7" fillId="7" borderId="5" xfId="0" applyFont="1" applyFill="1" applyBorder="1" applyAlignment="1">
      <alignment horizontal="left"/>
    </xf>
    <xf numFmtId="0" fontId="0" fillId="7" borderId="0" xfId="0" applyFill="1" applyBorder="1"/>
    <xf numFmtId="0" fontId="0" fillId="7" borderId="4" xfId="0" applyFill="1" applyBorder="1"/>
    <xf numFmtId="0" fontId="9" fillId="4" borderId="0" xfId="0" applyFont="1" applyFill="1" applyBorder="1"/>
    <xf numFmtId="0" fontId="12" fillId="4" borderId="5" xfId="0" applyFont="1" applyFill="1" applyBorder="1"/>
    <xf numFmtId="0" fontId="10" fillId="4" borderId="0" xfId="0" applyFont="1" applyFill="1" applyBorder="1"/>
    <xf numFmtId="0" fontId="10" fillId="4" borderId="4" xfId="0" applyFont="1" applyFill="1" applyBorder="1"/>
    <xf numFmtId="0" fontId="4" fillId="4" borderId="12" xfId="0" applyFont="1" applyFill="1" applyBorder="1"/>
    <xf numFmtId="0" fontId="2" fillId="4" borderId="12" xfId="0" applyFont="1" applyFill="1" applyBorder="1"/>
    <xf numFmtId="0" fontId="2" fillId="4" borderId="11" xfId="0" applyFont="1" applyFill="1" applyBorder="1"/>
    <xf numFmtId="0" fontId="13" fillId="4" borderId="13" xfId="0" applyFont="1" applyFill="1" applyBorder="1"/>
    <xf numFmtId="0" fontId="10" fillId="4" borderId="12" xfId="0" applyFont="1" applyFill="1" applyBorder="1"/>
    <xf numFmtId="0" fontId="10" fillId="4" borderId="11" xfId="0" applyFont="1" applyFill="1" applyBorder="1"/>
    <xf numFmtId="166" fontId="7" fillId="2" borderId="17" xfId="1" applyNumberFormat="1" applyFont="1" applyFill="1" applyBorder="1"/>
    <xf numFmtId="166" fontId="7" fillId="2" borderId="8" xfId="1" applyNumberFormat="1" applyFont="1" applyFill="1" applyBorder="1"/>
    <xf numFmtId="3" fontId="8" fillId="0" borderId="19" xfId="1" applyNumberFormat="1" applyFont="1" applyFill="1" applyBorder="1"/>
    <xf numFmtId="166" fontId="6" fillId="0" borderId="19" xfId="1" applyNumberFormat="1" applyFont="1" applyFill="1" applyBorder="1"/>
    <xf numFmtId="166" fontId="11" fillId="0" borderId="9" xfId="1" applyNumberFormat="1" applyFont="1" applyFill="1" applyBorder="1"/>
    <xf numFmtId="0" fontId="5" fillId="0" borderId="5" xfId="0" applyFont="1" applyFill="1" applyBorder="1" applyAlignment="1">
      <alignment vertical="top"/>
    </xf>
    <xf numFmtId="166" fontId="11" fillId="0" borderId="19" xfId="1" applyNumberFormat="1" applyFont="1" applyFill="1" applyBorder="1"/>
    <xf numFmtId="166" fontId="8" fillId="0" borderId="18" xfId="1" applyNumberFormat="1" applyFont="1" applyFill="1" applyBorder="1"/>
    <xf numFmtId="0" fontId="6" fillId="7" borderId="5" xfId="0" applyFont="1" applyFill="1" applyBorder="1"/>
    <xf numFmtId="0" fontId="6" fillId="7" borderId="0" xfId="0" applyFont="1" applyFill="1" applyBorder="1"/>
    <xf numFmtId="0" fontId="6" fillId="7" borderId="0" xfId="0" applyFont="1" applyFill="1" applyBorder="1" applyAlignment="1">
      <alignment horizontal="center" vertical="center"/>
    </xf>
    <xf numFmtId="0" fontId="6" fillId="7" borderId="0" xfId="0" applyFont="1" applyFill="1" applyBorder="1" applyAlignment="1">
      <alignment horizontal="center" vertical="center" wrapText="1"/>
    </xf>
    <xf numFmtId="0" fontId="7" fillId="7" borderId="5" xfId="0" applyFont="1" applyFill="1" applyBorder="1"/>
    <xf numFmtId="0" fontId="7" fillId="7" borderId="0" xfId="0" applyFont="1" applyFill="1" applyBorder="1"/>
    <xf numFmtId="0" fontId="7" fillId="3" borderId="5" xfId="0" applyFont="1" applyFill="1" applyBorder="1" applyAlignment="1">
      <alignment vertical="top"/>
    </xf>
    <xf numFmtId="3" fontId="11" fillId="0" borderId="25" xfId="0" applyNumberFormat="1" applyFont="1" applyFill="1" applyBorder="1"/>
    <xf numFmtId="3" fontId="8" fillId="0" borderId="25" xfId="0" applyNumberFormat="1" applyFont="1" applyFill="1" applyBorder="1"/>
    <xf numFmtId="3" fontId="8" fillId="0" borderId="18" xfId="0" applyNumberFormat="1" applyFont="1" applyFill="1" applyBorder="1"/>
    <xf numFmtId="166" fontId="7" fillId="2" borderId="27" xfId="1" applyNumberFormat="1" applyFont="1" applyFill="1" applyBorder="1"/>
    <xf numFmtId="166" fontId="6" fillId="2" borderId="26" xfId="1" applyNumberFormat="1" applyFont="1" applyFill="1" applyBorder="1"/>
    <xf numFmtId="3" fontId="8" fillId="0" borderId="28" xfId="0" applyNumberFormat="1" applyFont="1" applyFill="1" applyBorder="1"/>
    <xf numFmtId="166" fontId="7" fillId="2" borderId="17" xfId="1" applyNumberFormat="1" applyFont="1" applyFill="1" applyBorder="1" applyProtection="1"/>
    <xf numFmtId="166" fontId="7" fillId="2" borderId="21" xfId="1" applyNumberFormat="1" applyFont="1" applyFill="1" applyBorder="1" applyProtection="1"/>
    <xf numFmtId="0" fontId="15" fillId="0" borderId="0" xfId="0" applyFont="1"/>
    <xf numFmtId="49" fontId="0" fillId="0" borderId="0" xfId="0" quotePrefix="1" applyNumberFormat="1" applyFont="1"/>
    <xf numFmtId="49" fontId="0" fillId="0" borderId="0" xfId="0" applyNumberFormat="1" applyFont="1"/>
    <xf numFmtId="167" fontId="0" fillId="0" borderId="0" xfId="0" applyNumberFormat="1" applyFont="1"/>
    <xf numFmtId="1" fontId="0" fillId="0" borderId="0" xfId="0" applyNumberFormat="1" applyFont="1"/>
    <xf numFmtId="0" fontId="15" fillId="0" borderId="4" xfId="0" applyFont="1" applyBorder="1"/>
    <xf numFmtId="0" fontId="0" fillId="0" borderId="0" xfId="0" applyBorder="1"/>
    <xf numFmtId="0" fontId="0" fillId="0" borderId="4" xfId="0" applyBorder="1"/>
    <xf numFmtId="0" fontId="0" fillId="0" borderId="5" xfId="0" applyBorder="1"/>
    <xf numFmtId="0" fontId="5" fillId="0" borderId="0" xfId="0" applyFont="1" applyFill="1" applyBorder="1" applyAlignment="1">
      <alignment vertical="top"/>
    </xf>
    <xf numFmtId="0" fontId="7" fillId="2" borderId="0" xfId="0" applyFont="1" applyFill="1" applyBorder="1" applyProtection="1"/>
    <xf numFmtId="3" fontId="7" fillId="2" borderId="17" xfId="0" applyNumberFormat="1" applyFont="1" applyFill="1" applyBorder="1" applyProtection="1"/>
    <xf numFmtId="3" fontId="11" fillId="0" borderId="23" xfId="0" applyNumberFormat="1" applyFont="1" applyFill="1" applyBorder="1"/>
    <xf numFmtId="166" fontId="7" fillId="2" borderId="29" xfId="1" applyNumberFormat="1" applyFont="1" applyFill="1" applyBorder="1" applyProtection="1"/>
    <xf numFmtId="166" fontId="6" fillId="2" borderId="19" xfId="1" applyNumberFormat="1" applyFont="1" applyFill="1" applyBorder="1" applyProtection="1"/>
    <xf numFmtId="166" fontId="6" fillId="2" borderId="22" xfId="1" applyNumberFormat="1" applyFont="1" applyFill="1" applyBorder="1" applyProtection="1"/>
    <xf numFmtId="0" fontId="7" fillId="3" borderId="4" xfId="0" applyFont="1" applyFill="1" applyBorder="1"/>
    <xf numFmtId="166" fontId="7" fillId="2" borderId="22" xfId="1" applyNumberFormat="1" applyFont="1" applyFill="1" applyBorder="1" applyProtection="1"/>
    <xf numFmtId="166" fontId="7" fillId="2" borderId="23" xfId="1" applyNumberFormat="1" applyFont="1" applyFill="1" applyBorder="1" applyProtection="1"/>
    <xf numFmtId="166" fontId="7" fillId="2" borderId="9" xfId="1" applyNumberFormat="1" applyFont="1" applyFill="1" applyBorder="1" applyProtection="1"/>
    <xf numFmtId="166" fontId="11" fillId="0" borderId="9" xfId="1" applyNumberFormat="1" applyFont="1" applyFill="1" applyBorder="1" applyProtection="1"/>
    <xf numFmtId="166" fontId="11" fillId="0" borderId="8" xfId="1" applyNumberFormat="1" applyFont="1" applyFill="1" applyBorder="1" applyProtection="1"/>
    <xf numFmtId="166" fontId="6" fillId="2" borderId="16" xfId="1" applyNumberFormat="1" applyFont="1" applyFill="1" applyBorder="1" applyProtection="1"/>
    <xf numFmtId="166" fontId="7" fillId="2" borderId="27" xfId="1" applyNumberFormat="1" applyFont="1" applyFill="1" applyBorder="1" applyProtection="1"/>
    <xf numFmtId="3" fontId="7" fillId="2" borderId="9" xfId="0" applyNumberFormat="1" applyFont="1" applyFill="1" applyBorder="1" applyProtection="1"/>
    <xf numFmtId="3" fontId="7" fillId="2" borderId="8" xfId="0" applyNumberFormat="1" applyFont="1" applyFill="1" applyBorder="1" applyProtection="1"/>
    <xf numFmtId="10" fontId="7" fillId="2" borderId="6" xfId="1" applyNumberFormat="1" applyFont="1" applyFill="1" applyBorder="1" applyProtection="1"/>
    <xf numFmtId="3" fontId="7" fillId="0" borderId="20" xfId="0" applyNumberFormat="1" applyFont="1" applyFill="1" applyBorder="1" applyProtection="1"/>
    <xf numFmtId="166" fontId="7" fillId="2" borderId="10" xfId="1" applyNumberFormat="1" applyFont="1" applyFill="1" applyBorder="1" applyProtection="1"/>
    <xf numFmtId="164" fontId="11" fillId="0" borderId="30" xfId="1" applyNumberFormat="1" applyFont="1" applyFill="1" applyBorder="1" applyAlignment="1"/>
    <xf numFmtId="0" fontId="17" fillId="2" borderId="0" xfId="0" applyFont="1" applyFill="1" applyBorder="1" applyAlignment="1">
      <alignment horizontal="left" vertical="center"/>
    </xf>
    <xf numFmtId="0" fontId="0" fillId="0" borderId="0" xfId="0" applyAlignment="1">
      <alignment horizontal="left"/>
    </xf>
    <xf numFmtId="0" fontId="15" fillId="0" borderId="0" xfId="0" applyFont="1" applyAlignment="1">
      <alignment horizontal="left"/>
    </xf>
    <xf numFmtId="14" fontId="0" fillId="0" borderId="0" xfId="0" applyNumberFormat="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165" fontId="7" fillId="2" borderId="24" xfId="0" applyNumberFormat="1" applyFont="1" applyFill="1" applyBorder="1" applyAlignment="1" applyProtection="1">
      <alignment horizontal="left"/>
    </xf>
    <xf numFmtId="0" fontId="7" fillId="2" borderId="7" xfId="0" applyFont="1" applyFill="1" applyBorder="1" applyAlignment="1" applyProtection="1">
      <alignment vertical="top" wrapText="1"/>
    </xf>
    <xf numFmtId="0" fontId="7" fillId="2" borderId="6" xfId="0" applyFont="1" applyFill="1" applyBorder="1" applyAlignment="1" applyProtection="1">
      <alignment vertical="top" wrapText="1"/>
    </xf>
    <xf numFmtId="0" fontId="7" fillId="2" borderId="15" xfId="0" applyFont="1" applyFill="1" applyBorder="1" applyAlignment="1" applyProtection="1">
      <alignment vertical="top" wrapText="1"/>
    </xf>
    <xf numFmtId="3" fontId="7" fillId="2" borderId="6" xfId="0" applyNumberFormat="1" applyFont="1" applyFill="1" applyBorder="1" applyAlignment="1" applyProtection="1">
      <alignment horizontal="left"/>
    </xf>
    <xf numFmtId="0" fontId="7" fillId="2" borderId="6" xfId="0" applyFont="1" applyFill="1" applyBorder="1" applyProtection="1"/>
    <xf numFmtId="0" fontId="7" fillId="2" borderId="14" xfId="0" applyFont="1" applyFill="1" applyBorder="1" applyProtection="1"/>
  </cellXfs>
  <cellStyles count="2">
    <cellStyle name="Normal" xfId="0" builtinId="0"/>
    <cellStyle name="Percent" xfId="1" builtinId="5"/>
  </cellStyles>
  <dxfs count="38">
    <dxf>
      <fill>
        <patternFill>
          <bgColor them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D81668"/>
      <color rgb="FFCF93A0"/>
      <color rgb="FF9E9F9E"/>
      <color rgb="FFBE4160"/>
      <color rgb="FFFF3D85"/>
      <color rgb="FFEBEBEB"/>
      <color rgb="FFF9B8BA"/>
      <color rgb="FFF2569C"/>
      <color rgb="FFFFD7FF"/>
      <color rgb="FFF2E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2347175</xdr:colOff>
      <xdr:row>0</xdr:row>
      <xdr:rowOff>1228725</xdr:rowOff>
    </xdr:to>
    <xdr:pic>
      <xdr:nvPicPr>
        <xdr:cNvPr id="2" name="Picture 1">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38100" y="19050"/>
          <a:ext cx="3118700" cy="1209675"/>
        </a:xfrm>
        <a:prstGeom prst="rect">
          <a:avLst/>
        </a:prstGeom>
        <a:noFill/>
      </xdr:spPr>
    </xdr:pic>
    <xdr:clientData/>
  </xdr:twoCellAnchor>
  <xdr:twoCellAnchor editAs="oneCell">
    <xdr:from>
      <xdr:col>3</xdr:col>
      <xdr:colOff>838200</xdr:colOff>
      <xdr:row>0</xdr:row>
      <xdr:rowOff>28575</xdr:rowOff>
    </xdr:from>
    <xdr:to>
      <xdr:col>3</xdr:col>
      <xdr:colOff>5699191</xdr:colOff>
      <xdr:row>0</xdr:row>
      <xdr:rowOff>819150</xdr:rowOff>
    </xdr:to>
    <xdr:pic>
      <xdr:nvPicPr>
        <xdr:cNvPr id="3" name="Picture 2">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7239000" y="28575"/>
          <a:ext cx="4860991" cy="7905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6" name="Picture 5">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4</xdr:col>
      <xdr:colOff>838200</xdr:colOff>
      <xdr:row>0</xdr:row>
      <xdr:rowOff>28575</xdr:rowOff>
    </xdr:from>
    <xdr:to>
      <xdr:col>9</xdr:col>
      <xdr:colOff>127066</xdr:colOff>
      <xdr:row>0</xdr:row>
      <xdr:rowOff>819150</xdr:rowOff>
    </xdr:to>
    <xdr:pic>
      <xdr:nvPicPr>
        <xdr:cNvPr id="7" name="Picture 6">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6296025" y="28575"/>
          <a:ext cx="4860991" cy="7905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3" name="Picture 2">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4" name="Picture 3">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twoCellAnchor editAs="oneCell">
    <xdr:from>
      <xdr:col>1</xdr:col>
      <xdr:colOff>38100</xdr:colOff>
      <xdr:row>0</xdr:row>
      <xdr:rowOff>19050</xdr:rowOff>
    </xdr:from>
    <xdr:to>
      <xdr:col>2</xdr:col>
      <xdr:colOff>127850</xdr:colOff>
      <xdr:row>0</xdr:row>
      <xdr:rowOff>1228725</xdr:rowOff>
    </xdr:to>
    <xdr:pic>
      <xdr:nvPicPr>
        <xdr:cNvPr id="5" name="Picture 4">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6" name="Picture 5">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twoCellAnchor editAs="oneCell">
    <xdr:from>
      <xdr:col>1</xdr:col>
      <xdr:colOff>38100</xdr:colOff>
      <xdr:row>0</xdr:row>
      <xdr:rowOff>19050</xdr:rowOff>
    </xdr:from>
    <xdr:to>
      <xdr:col>2</xdr:col>
      <xdr:colOff>127850</xdr:colOff>
      <xdr:row>0</xdr:row>
      <xdr:rowOff>1228725</xdr:rowOff>
    </xdr:to>
    <xdr:pic>
      <xdr:nvPicPr>
        <xdr:cNvPr id="7" name="Picture 6">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8" name="Picture 7">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PE\AdminPD\Data%20Management\Client%20centric%20information\Firmwide%20usage\iFee_v1.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Log"/>
      <sheetName val="Input"/>
      <sheetName val="Macros"/>
      <sheetName val="Update"/>
      <sheetName val="Aux"/>
      <sheetName val="Fee_Overview"/>
      <sheetName val="Legend"/>
      <sheetName val="Disclaimer"/>
      <sheetName val="Macros_Export"/>
      <sheetName val="Prod"/>
      <sheetName val="Cust"/>
      <sheetName val="Subscriptions"/>
      <sheetName val="Data"/>
    </sheetNames>
    <sheetDataSet>
      <sheetData sheetId="0" refreshError="1"/>
      <sheetData sheetId="1" refreshError="1"/>
      <sheetData sheetId="2" refreshError="1"/>
      <sheetData sheetId="3" refreshError="1"/>
      <sheetData sheetId="4" refreshError="1"/>
      <sheetData sheetId="5" refreshError="1">
        <row r="27">
          <cell r="D27">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workbookViewId="0"/>
  </sheetViews>
  <sheetFormatPr defaultRowHeight="15"/>
  <cols>
    <col min="1" max="1" width="12.140625" style="92" customWidth="1"/>
    <col min="2" max="2" width="80.42578125" customWidth="1"/>
    <col min="3" max="3" width="3.42578125" customWidth="1"/>
    <col min="4" max="4" width="85.7109375" customWidth="1"/>
    <col min="5" max="5" width="3.42578125" customWidth="1"/>
    <col min="6" max="6" width="44.7109375" customWidth="1"/>
  </cols>
  <sheetData>
    <row r="1" spans="1:14" s="67" customFormat="1" ht="108" customHeight="1">
      <c r="A1" s="4"/>
      <c r="B1" s="4"/>
      <c r="C1" s="4"/>
      <c r="D1" s="4"/>
      <c r="E1" s="4"/>
      <c r="F1" s="4"/>
      <c r="G1" s="4"/>
      <c r="H1" s="4"/>
      <c r="I1" s="4"/>
      <c r="J1" s="4"/>
      <c r="K1" s="4"/>
      <c r="L1" s="4"/>
      <c r="M1" s="4"/>
      <c r="N1" s="4"/>
    </row>
    <row r="2" spans="1:14" ht="27.75">
      <c r="A2" s="91" t="str">
        <f>'Account template'!B2</f>
        <v>MAIN ACCOUNT TEMPLATE V.1.0 - DATA LOADER - BETA VERSION</v>
      </c>
    </row>
    <row r="4" spans="1:14" ht="27.75">
      <c r="A4" s="91" t="s">
        <v>322</v>
      </c>
    </row>
    <row r="6" spans="1:14">
      <c r="A6" s="93" t="s">
        <v>323</v>
      </c>
      <c r="B6" s="61" t="s">
        <v>324</v>
      </c>
      <c r="C6" s="61"/>
      <c r="D6" s="61" t="s">
        <v>325</v>
      </c>
    </row>
    <row r="8" spans="1:14" ht="75">
      <c r="A8" s="94">
        <v>43867</v>
      </c>
      <c r="B8" s="95" t="s">
        <v>332</v>
      </c>
      <c r="C8" s="96"/>
      <c r="D8" s="95" t="s">
        <v>333</v>
      </c>
      <c r="E8" s="61"/>
    </row>
    <row r="9" spans="1:14" ht="30">
      <c r="A9" s="94">
        <v>43875</v>
      </c>
      <c r="B9" s="95" t="s">
        <v>331</v>
      </c>
      <c r="C9" s="96"/>
      <c r="D9" s="95" t="s">
        <v>330</v>
      </c>
    </row>
    <row r="10" spans="1:14">
      <c r="A10" s="97"/>
      <c r="B10" s="96"/>
      <c r="C10" s="96"/>
      <c r="D10" s="96"/>
      <c r="E10" s="96"/>
    </row>
    <row r="11" spans="1:14">
      <c r="A11" s="97"/>
      <c r="B11" s="96"/>
      <c r="C11" s="96"/>
      <c r="D11" s="96"/>
      <c r="E11" s="96"/>
    </row>
    <row r="12" spans="1:14">
      <c r="A12" s="97"/>
      <c r="B12" s="96"/>
      <c r="C12" s="96"/>
      <c r="D12" s="96"/>
      <c r="E12" s="96"/>
    </row>
    <row r="13" spans="1:14">
      <c r="A13" s="97"/>
      <c r="B13" s="96"/>
      <c r="C13" s="96"/>
      <c r="D13" s="96"/>
      <c r="E13" s="96"/>
    </row>
    <row r="14" spans="1:14">
      <c r="A14" s="97"/>
      <c r="B14" s="96"/>
      <c r="C14" s="96"/>
      <c r="D14" s="96"/>
      <c r="E14" s="96"/>
    </row>
    <row r="15" spans="1:14">
      <c r="A15" s="97"/>
      <c r="B15" s="96"/>
      <c r="C15" s="96"/>
      <c r="D15" s="96"/>
      <c r="E15" s="96"/>
    </row>
    <row r="16" spans="1:14">
      <c r="A16" s="97"/>
      <c r="B16" s="96"/>
      <c r="C16" s="96"/>
      <c r="D16" s="96"/>
      <c r="E16" s="96"/>
    </row>
    <row r="17" spans="1:5">
      <c r="A17" s="97"/>
      <c r="B17" s="96"/>
      <c r="C17" s="96"/>
      <c r="D17" s="96"/>
      <c r="E17" s="96"/>
    </row>
    <row r="18" spans="1:5">
      <c r="A18" s="97"/>
      <c r="B18" s="96"/>
      <c r="C18" s="96"/>
      <c r="D18" s="96"/>
      <c r="E18" s="96"/>
    </row>
    <row r="19" spans="1:5">
      <c r="A19" s="97"/>
      <c r="B19" s="96"/>
      <c r="C19" s="96"/>
      <c r="D19" s="96"/>
      <c r="E19" s="96"/>
    </row>
    <row r="20" spans="1:5">
      <c r="A20" s="97"/>
      <c r="B20" s="96"/>
      <c r="C20" s="96"/>
      <c r="D20" s="96"/>
      <c r="E20" s="96"/>
    </row>
    <row r="21" spans="1:5">
      <c r="A21" s="97"/>
      <c r="B21" s="96"/>
      <c r="C21" s="96"/>
      <c r="D21" s="96"/>
      <c r="E21" s="96"/>
    </row>
    <row r="22" spans="1:5">
      <c r="A22" s="97"/>
      <c r="B22" s="96"/>
      <c r="C22" s="96"/>
      <c r="D22" s="96"/>
      <c r="E22" s="96"/>
    </row>
    <row r="23" spans="1:5">
      <c r="A23" s="97"/>
      <c r="B23" s="96"/>
      <c r="C23" s="96"/>
      <c r="D23" s="96"/>
      <c r="E23" s="96"/>
    </row>
    <row r="24" spans="1:5">
      <c r="A24" s="97"/>
      <c r="B24" s="96"/>
      <c r="C24" s="96"/>
      <c r="D24" s="96"/>
      <c r="E24" s="96"/>
    </row>
    <row r="25" spans="1:5">
      <c r="A25" s="97"/>
      <c r="B25" s="96"/>
      <c r="C25" s="96"/>
      <c r="D25" s="96"/>
      <c r="E25" s="96"/>
    </row>
    <row r="26" spans="1:5">
      <c r="A26" s="97"/>
      <c r="B26" s="96"/>
      <c r="C26" s="96"/>
      <c r="D26" s="96"/>
      <c r="E26" s="96"/>
    </row>
    <row r="27" spans="1:5">
      <c r="A27" s="97"/>
      <c r="B27" s="96"/>
      <c r="C27" s="96"/>
      <c r="D27" s="96"/>
      <c r="E27" s="96"/>
    </row>
    <row r="28" spans="1:5">
      <c r="A28" s="97"/>
      <c r="B28" s="96"/>
      <c r="C28" s="96"/>
      <c r="D28" s="96"/>
      <c r="E28" s="96"/>
    </row>
  </sheetData>
  <sheetProtection algorithmName="SHA-512" hashValue="a/rRcujdavv9fmRfBha8CdOEQXL4/mSt+ZbvGfFFCZHKtU55FFFrlsPR990CQ8TskoH18iHOhe7ozk3FjSvGnQ==" saltValue="kLA6EHcFjTMMlyAEpGPOrQ==" spinCount="100000" sheet="1" objects="1" scenarios="1"/>
  <pageMargins left="0.7" right="0.7" top="0.75" bottom="0.75" header="0.3" footer="0.3"/>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
  <sheetViews>
    <sheetView showGridLines="0" tabSelected="1" workbookViewId="0"/>
  </sheetViews>
  <sheetFormatPr defaultColWidth="13.7109375" defaultRowHeight="15"/>
  <cols>
    <col min="1" max="1" width="3" customWidth="1"/>
    <col min="2" max="2" width="45.42578125" customWidth="1"/>
    <col min="3" max="9" width="16.7109375" customWidth="1"/>
    <col min="10" max="10" width="2.42578125" customWidth="1"/>
  </cols>
  <sheetData>
    <row r="1" spans="2:15" s="67" customFormat="1" ht="108" customHeight="1">
      <c r="B1" s="4"/>
      <c r="C1" s="4"/>
      <c r="D1" s="4"/>
      <c r="E1" s="4"/>
      <c r="F1" s="4"/>
      <c r="G1" s="4"/>
      <c r="H1" s="4"/>
      <c r="I1" s="4"/>
      <c r="J1" s="4"/>
      <c r="K1" s="4"/>
      <c r="L1" s="4"/>
      <c r="M1" s="4"/>
      <c r="N1" s="4"/>
      <c r="O1" s="4"/>
    </row>
    <row r="2" spans="2:15" s="67" customFormat="1" ht="36.75" customHeight="1">
      <c r="B2" s="70" t="str">
        <f>'Account template'!B2</f>
        <v>MAIN ACCOUNT TEMPLATE V.1.0 - DATA LOADER - BETA VERSION</v>
      </c>
      <c r="C2" s="4"/>
      <c r="D2" s="4"/>
      <c r="E2" s="4"/>
      <c r="F2" s="5"/>
      <c r="G2" s="4"/>
      <c r="H2" s="4"/>
      <c r="I2" s="4"/>
      <c r="J2" s="4"/>
      <c r="K2" s="4"/>
      <c r="L2" s="4"/>
      <c r="M2" s="4"/>
      <c r="N2" s="4"/>
      <c r="O2" s="4"/>
    </row>
    <row r="3" spans="2:15" s="67" customFormat="1"/>
    <row r="4" spans="2:15" s="67" customFormat="1">
      <c r="B4" s="67" t="s">
        <v>317</v>
      </c>
    </row>
    <row r="5" spans="2:15" s="67" customFormat="1">
      <c r="B5" s="67" t="s">
        <v>318</v>
      </c>
    </row>
    <row r="6" spans="2:15" s="67" customFormat="1">
      <c r="B6" s="67" t="s">
        <v>321</v>
      </c>
    </row>
    <row r="7" spans="2:15" s="67" customFormat="1">
      <c r="B7" s="67" t="s">
        <v>319</v>
      </c>
    </row>
    <row r="8" spans="2:15" s="67" customFormat="1"/>
    <row r="9" spans="2:15" s="67" customFormat="1"/>
  </sheetData>
  <sheetProtection algorithmName="SHA-512" hashValue="4l5DFHvxHNy11I1FmVTBJ/lpGCWP6Gs4AU4WTH5olqu4rnbPMOiIvJHt4reEd53PtYwHqw3cT0aNc5r/MhkKcw==" saltValue="OO/v7gJ6gFKj4fCHiafSt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6"/>
  <sheetViews>
    <sheetView showGridLines="0" zoomScaleNormal="100" workbookViewId="0"/>
  </sheetViews>
  <sheetFormatPr defaultColWidth="13.7109375" defaultRowHeight="15"/>
  <cols>
    <col min="1" max="1" width="3" customWidth="1"/>
    <col min="2" max="2" width="45.42578125" customWidth="1"/>
    <col min="3" max="14" width="16.7109375" customWidth="1"/>
    <col min="15" max="15" width="2.42578125" customWidth="1"/>
  </cols>
  <sheetData>
    <row r="1" spans="2:17" ht="108" customHeight="1">
      <c r="B1" s="1"/>
      <c r="C1" s="2"/>
      <c r="D1" s="2"/>
      <c r="E1" s="2"/>
      <c r="F1" s="2"/>
      <c r="G1" s="2"/>
      <c r="H1" s="2"/>
      <c r="I1" s="2"/>
      <c r="J1" s="2"/>
      <c r="K1" s="2"/>
      <c r="L1" s="2"/>
      <c r="M1" s="2"/>
      <c r="N1" s="2"/>
      <c r="O1" s="3"/>
    </row>
    <row r="2" spans="2:17" ht="36.75" customHeight="1">
      <c r="B2" s="43" t="s">
        <v>320</v>
      </c>
      <c r="C2" s="4"/>
      <c r="D2" s="4"/>
      <c r="E2" s="4"/>
      <c r="F2" s="5"/>
      <c r="G2" s="4"/>
      <c r="H2" s="4"/>
      <c r="I2" s="4"/>
      <c r="J2" s="4"/>
      <c r="K2" s="4"/>
      <c r="L2" s="4"/>
      <c r="M2" s="4"/>
      <c r="N2" s="4"/>
      <c r="O2" s="6"/>
    </row>
    <row r="3" spans="2:17" ht="18">
      <c r="B3" s="29" t="s">
        <v>96</v>
      </c>
      <c r="C3" s="30"/>
      <c r="D3" s="30"/>
      <c r="E3" s="30"/>
      <c r="F3" s="30"/>
      <c r="G3" s="30"/>
      <c r="H3" s="30"/>
      <c r="I3" s="30"/>
      <c r="J3" s="30"/>
      <c r="K3" s="30"/>
      <c r="L3" s="30"/>
      <c r="M3" s="30"/>
      <c r="N3" s="30"/>
      <c r="O3" s="31"/>
    </row>
    <row r="4" spans="2:17">
      <c r="B4" s="13" t="s">
        <v>17</v>
      </c>
      <c r="C4" s="8"/>
      <c r="D4" s="102" t="str">
        <f>IF('Data sheet'!P2="",IF('Data validation'!P4="M","Missing Data",""),'Data sheet'!P2)</f>
        <v/>
      </c>
      <c r="E4" s="102"/>
      <c r="F4" s="102"/>
      <c r="G4" s="102"/>
      <c r="H4" s="102"/>
      <c r="I4" s="102"/>
      <c r="J4" s="8"/>
      <c r="K4" s="8"/>
      <c r="L4" s="8"/>
      <c r="M4" s="8"/>
      <c r="N4" s="8"/>
      <c r="O4" s="15"/>
    </row>
    <row r="5" spans="2:17">
      <c r="B5" s="13" t="s">
        <v>13</v>
      </c>
      <c r="C5" s="16" t="str">
        <f>IF(D5="","",D10)</f>
        <v/>
      </c>
      <c r="D5" s="102" t="str">
        <f>IF('Data sheet'!Q2="",IF('Data validation'!Q4="M","Missing Data",""),'Data sheet'!Q2)</f>
        <v/>
      </c>
      <c r="E5" s="102"/>
      <c r="F5" s="102"/>
      <c r="G5" s="102"/>
      <c r="H5" s="102"/>
      <c r="I5" s="102"/>
      <c r="J5" s="8"/>
      <c r="K5" s="8"/>
      <c r="L5" s="8"/>
      <c r="M5" s="8"/>
      <c r="N5" s="8"/>
      <c r="O5" s="15"/>
    </row>
    <row r="6" spans="2:17">
      <c r="B6" s="13" t="s">
        <v>18</v>
      </c>
      <c r="C6" s="8"/>
      <c r="D6" s="103" t="str">
        <f>IF('Data sheet'!D2="",IF('Data validation'!D4="M","Missing Data",""),'Data sheet'!D2)</f>
        <v>XYZ MANAGERS</v>
      </c>
      <c r="E6" s="103"/>
      <c r="F6" s="103"/>
      <c r="G6" s="103"/>
      <c r="H6" s="103"/>
      <c r="I6" s="103"/>
      <c r="J6" s="8"/>
      <c r="K6" s="8"/>
      <c r="L6" s="8"/>
      <c r="M6" s="8"/>
      <c r="N6" s="8"/>
      <c r="O6" s="15"/>
    </row>
    <row r="7" spans="2:17">
      <c r="B7" s="13" t="s">
        <v>19</v>
      </c>
      <c r="C7" s="8"/>
      <c r="D7" s="103" t="str">
        <f>IF('Data sheet'!C2="",IF('Data validation'!C4="M","Missing Data",""),'Data sheet'!C2)</f>
        <v>XYZ EQUITY FUND A ACC</v>
      </c>
      <c r="E7" s="103"/>
      <c r="F7" s="103"/>
      <c r="G7" s="103"/>
      <c r="H7" s="103"/>
      <c r="I7" s="103"/>
      <c r="J7" s="8"/>
      <c r="K7" s="8"/>
      <c r="L7" s="8"/>
      <c r="M7" s="8"/>
      <c r="N7" s="8"/>
      <c r="O7" s="15"/>
    </row>
    <row r="8" spans="2:17">
      <c r="B8" s="13" t="s">
        <v>35</v>
      </c>
      <c r="C8" s="8"/>
      <c r="D8" s="104" t="str">
        <f>IF('Data sheet'!A2="",IF('Data validation'!A4="M","Missing Data",""),'Data sheet'!A2)</f>
        <v>GB000AAA0A0A</v>
      </c>
      <c r="E8" s="104"/>
      <c r="F8" s="104"/>
      <c r="G8" s="104"/>
      <c r="H8" s="104"/>
      <c r="I8" s="104"/>
      <c r="J8" s="8"/>
      <c r="K8" s="8"/>
      <c r="L8" s="8"/>
      <c r="M8" s="8"/>
      <c r="N8" s="8"/>
      <c r="O8" s="15"/>
    </row>
    <row r="9" spans="2:17">
      <c r="B9" s="13" t="s">
        <v>9</v>
      </c>
      <c r="C9" s="8"/>
      <c r="D9" s="8" t="s">
        <v>8</v>
      </c>
      <c r="E9" s="98" t="str">
        <f>IF('Data sheet'!E2="",IF('Data validation'!E4="M","Missing Data",""),'Data sheet'!E2)</f>
        <v>2017-04-06</v>
      </c>
      <c r="F9" s="98"/>
      <c r="G9" s="8" t="s">
        <v>7</v>
      </c>
      <c r="H9" s="98" t="str">
        <f>IF('Data sheet'!F2="",IF('Data validation'!F4="M","Missing Data",""),'Data sheet'!F2)</f>
        <v>2018-04-05</v>
      </c>
      <c r="I9" s="98"/>
      <c r="J9" s="8"/>
      <c r="K9" s="8"/>
      <c r="L9" s="8"/>
      <c r="M9" s="8"/>
      <c r="N9" s="8"/>
      <c r="O9" s="15"/>
    </row>
    <row r="10" spans="2:17">
      <c r="B10" s="13" t="s">
        <v>16</v>
      </c>
      <c r="C10" s="8"/>
      <c r="D10" s="71" t="str">
        <f>IF('Data sheet'!G2="",IF('Data validation'!G4="M","Missing Data",""),'Data sheet'!G2)</f>
        <v>GBP</v>
      </c>
      <c r="E10" s="8"/>
      <c r="F10" s="8"/>
      <c r="G10" s="8"/>
      <c r="H10" s="8"/>
      <c r="I10" s="8"/>
      <c r="J10" s="8"/>
      <c r="K10" s="8"/>
      <c r="L10" s="8"/>
      <c r="M10" s="8"/>
      <c r="N10" s="8"/>
      <c r="O10" s="15"/>
    </row>
    <row r="11" spans="2:17" ht="18">
      <c r="B11" s="29" t="s">
        <v>97</v>
      </c>
      <c r="C11" s="30"/>
      <c r="D11" s="30"/>
      <c r="E11" s="30"/>
      <c r="F11" s="30"/>
      <c r="G11" s="30"/>
      <c r="H11" s="30"/>
      <c r="I11" s="30"/>
      <c r="J11" s="30"/>
      <c r="K11" s="30"/>
      <c r="L11" s="30"/>
      <c r="M11" s="30"/>
      <c r="N11" s="30"/>
      <c r="O11" s="31"/>
    </row>
    <row r="12" spans="2:17" ht="42.75">
      <c r="B12" s="46"/>
      <c r="C12" s="47"/>
      <c r="D12" s="48" t="s">
        <v>0</v>
      </c>
      <c r="E12" s="49" t="s">
        <v>25</v>
      </c>
      <c r="F12" s="49" t="s">
        <v>26</v>
      </c>
      <c r="G12" s="49" t="s">
        <v>2</v>
      </c>
      <c r="H12" s="49" t="s">
        <v>27</v>
      </c>
      <c r="I12" s="49" t="s">
        <v>28</v>
      </c>
      <c r="J12" s="49" t="s">
        <v>95</v>
      </c>
      <c r="K12" s="49" t="s">
        <v>94</v>
      </c>
      <c r="L12" s="49" t="s">
        <v>31</v>
      </c>
      <c r="M12" s="49" t="s">
        <v>30</v>
      </c>
      <c r="N12" s="49" t="s">
        <v>29</v>
      </c>
      <c r="O12" s="27"/>
      <c r="Q12" s="24"/>
    </row>
    <row r="13" spans="2:17">
      <c r="B13" s="50" t="s">
        <v>36</v>
      </c>
      <c r="C13" s="51"/>
      <c r="D13" s="72">
        <f>IF('Data sheet'!CE2="",IF('Data validation'!CE4="M","Missing Data",""),'Data sheet'!CE2)</f>
        <v>1000000</v>
      </c>
      <c r="E13" s="72" t="str">
        <f>IF('Data sheet'!FK2="",IF('Data validation'!FK4="M","Missing Data",""),'Data sheet'!FK2)</f>
        <v/>
      </c>
      <c r="F13" s="72" t="str">
        <f>IF('Data sheet'!FO2="",IF('Data validation'!FO4="M","Missing Data",""),'Data sheet'!FO2)</f>
        <v/>
      </c>
      <c r="G13" s="72" t="str">
        <f>IF('Data sheet'!FS2="",IF('Data validation'!FS4="M","Missing Data",""),'Data sheet'!FS2)</f>
        <v/>
      </c>
      <c r="H13" s="72" t="str">
        <f>IF('Data sheet'!FW2="",IF('Data validation'!FW4="M","Missing Data",""),'Data sheet'!FW2)</f>
        <v/>
      </c>
      <c r="I13" s="72" t="str">
        <f>IF('Data sheet'!FY2="",IF('Data validation'!FY4="M","Missing Data",""),'Data sheet'!FY2)</f>
        <v/>
      </c>
      <c r="J13" s="72" t="str">
        <f>IF('Data sheet'!GA2="",IF('Data validation'!GA4="M","Missing Data",""),'Data sheet'!GA2)</f>
        <v/>
      </c>
      <c r="K13" s="72" t="str">
        <f>IF('Data sheet'!GC2="",IF('Data validation'!GC4="M","Missing Data",""),'Data sheet'!GC2)</f>
        <v/>
      </c>
      <c r="L13" s="72" t="str">
        <f>IF('Data sheet'!GG2="",IF('Data validation'!GG4="M","Missing Data",""),'Data sheet'!GG2)</f>
        <v/>
      </c>
      <c r="M13" s="72" t="str">
        <f>IF('Data sheet'!GK2="",IF('Data validation'!GK4="M","Missing Data",""),'Data sheet'!GK2)</f>
        <v/>
      </c>
      <c r="N13" s="72" t="str">
        <f>IF('Data sheet'!GO2="",IF('Data validation'!GO4="M","Missing Data",""),'Data sheet'!GO2)</f>
        <v/>
      </c>
      <c r="O13" s="27"/>
      <c r="Q13" s="24"/>
    </row>
    <row r="14" spans="2:17">
      <c r="B14" s="50" t="s">
        <v>37</v>
      </c>
      <c r="C14" s="51"/>
      <c r="D14" s="72">
        <f>IF('Data sheet'!CF2="",IF('Data validation'!CF4="M","Missing Data",""),'Data sheet'!CF2)</f>
        <v>1000000</v>
      </c>
      <c r="E14" s="72" t="str">
        <f>IF('Data sheet'!FL2="",IF('Data validation'!FL4="M","Missing Data",""),'Data sheet'!FL2)</f>
        <v/>
      </c>
      <c r="F14" s="72" t="str">
        <f>IF('Data sheet'!FP2="",IF('Data validation'!FP4="M","Missing Data",""),'Data sheet'!FP2)</f>
        <v/>
      </c>
      <c r="G14" s="72" t="str">
        <f>IF('Data sheet'!FT2="",IF('Data validation'!FT4="M","Missing Data",""),'Data sheet'!FT2)</f>
        <v/>
      </c>
      <c r="H14" s="72" t="str">
        <f>IF('Data sheet'!FX2="",IF('Data validation'!FX4="M","Missing Data",""),'Data sheet'!FX2)</f>
        <v/>
      </c>
      <c r="I14" s="72" t="str">
        <f>IF('Data sheet'!FZ2="",IF('Data validation'!FZ4="M","Missing Data",""),'Data sheet'!FZ2)</f>
        <v/>
      </c>
      <c r="J14" s="72" t="str">
        <f>IF('Data sheet'!GB2="",IF('Data validation'!GB4="M","Missing Data",""),'Data sheet'!GB2)</f>
        <v/>
      </c>
      <c r="K14" s="72" t="str">
        <f>IF('Data sheet'!GD2="",IF('Data validation'!GD4="M","Missing Data",""),'Data sheet'!GD2)</f>
        <v/>
      </c>
      <c r="L14" s="72" t="str">
        <f>IF('Data sheet'!GH2="",IF('Data validation'!GH4="M","Missing Data",""),'Data sheet'!GH2)</f>
        <v/>
      </c>
      <c r="M14" s="72" t="str">
        <f>IF('Data sheet'!GL2="",IF('Data validation'!GL4="M","Missing Data",""),'Data sheet'!GL2)</f>
        <v/>
      </c>
      <c r="N14" s="72" t="str">
        <f>IF('Data sheet'!GP2="",IF('Data validation'!GP4="M","Missing Data",""),'Data sheet'!GP2)</f>
        <v/>
      </c>
      <c r="O14" s="27"/>
      <c r="Q14" s="24"/>
    </row>
    <row r="15" spans="2:17">
      <c r="B15" s="50" t="s">
        <v>6</v>
      </c>
      <c r="C15" s="51"/>
      <c r="D15" s="72">
        <f>IF('Data sheet'!CG2="",IF('Data validation'!CG4="M","Missing Data",""),'Data sheet'!CG2)</f>
        <v>100000</v>
      </c>
      <c r="E15" s="72" t="str">
        <f>IF('Data sheet'!FM2="",IF('Data validation'!FM4="M","Missing Data",""),'Data sheet'!FM2)</f>
        <v/>
      </c>
      <c r="F15" s="72" t="str">
        <f>IF('Data sheet'!FQ2="",IF('Data validation'!FQ4="M","Missing Data",""),'Data sheet'!FQ2)</f>
        <v/>
      </c>
      <c r="G15" s="72" t="str">
        <f>IF('Data sheet'!FU2="",IF('Data validation'!FU4="M","Missing Data",""),'Data sheet'!FU2)</f>
        <v/>
      </c>
      <c r="H15" s="51"/>
      <c r="I15" s="51"/>
      <c r="J15" s="51"/>
      <c r="K15" s="72" t="str">
        <f>IF('Data sheet'!GE2="",IF('Data validation'!GE4="M","Missing Data",""),'Data sheet'!GE2)</f>
        <v/>
      </c>
      <c r="L15" s="72" t="str">
        <f>IF('Data sheet'!GI2="",IF('Data validation'!GI4="M","Missing Data",""),'Data sheet'!GI2)</f>
        <v/>
      </c>
      <c r="M15" s="72" t="str">
        <f>IF('Data sheet'!GM2="",IF('Data validation'!GM4="M","Missing Data",""),'Data sheet'!GM2)</f>
        <v/>
      </c>
      <c r="N15" s="72" t="str">
        <f>IF('Data sheet'!GQ2="",IF('Data validation'!GQ4="M","Missing Data",""),'Data sheet'!GQ2)</f>
        <v/>
      </c>
      <c r="O15" s="27"/>
      <c r="Q15" s="24"/>
    </row>
    <row r="16" spans="2:17">
      <c r="B16" s="50" t="s">
        <v>5</v>
      </c>
      <c r="C16" s="51"/>
      <c r="D16" s="72">
        <f>IF('Data sheet'!CH2="",IF('Data validation'!CH4="M","Missing Data",""),'Data sheet'!CH2)</f>
        <v>100000</v>
      </c>
      <c r="E16" s="72" t="str">
        <f>IF('Data sheet'!FN2="",IF('Data validation'!FN4="M","Missing Data",""),'Data sheet'!FN2)</f>
        <v/>
      </c>
      <c r="F16" s="72" t="str">
        <f>IF('Data sheet'!FR2="",IF('Data validation'!FR4="M","Missing Data",""),'Data sheet'!FR2)</f>
        <v/>
      </c>
      <c r="G16" s="72" t="str">
        <f>IF('Data sheet'!FV2="",IF('Data validation'!FV4="M","Missing Data",""),'Data sheet'!FV2)</f>
        <v/>
      </c>
      <c r="H16" s="51"/>
      <c r="I16" s="51"/>
      <c r="J16" s="51"/>
      <c r="K16" s="72" t="str">
        <f>IF('Data sheet'!GF2="",IF('Data validation'!GF4="M","Missing Data",""),'Data sheet'!GF2)</f>
        <v/>
      </c>
      <c r="L16" s="72" t="str">
        <f>IF('Data sheet'!GJ2="",IF('Data validation'!GJ4="M","Missing Data",""),'Data sheet'!GJ2)</f>
        <v/>
      </c>
      <c r="M16" s="72" t="str">
        <f>IF('Data sheet'!GN2="",IF('Data validation'!GN4="M","Missing Data",""),'Data sheet'!GN2)</f>
        <v/>
      </c>
      <c r="N16" s="72" t="str">
        <f>IF('Data sheet'!GR2="",IF('Data validation'!GR4="M","Missing Data",""),'Data sheet'!GR2)</f>
        <v/>
      </c>
      <c r="O16" s="27"/>
      <c r="Q16" s="24"/>
    </row>
    <row r="17" spans="2:17">
      <c r="B17" s="50" t="s">
        <v>33</v>
      </c>
      <c r="C17" s="51"/>
      <c r="D17" s="72" t="str">
        <f>IF('Data sheet'!CI2="",IF('Data validation'!CI4="M","Missing Data",""),IF('Data sheet'!H2="F",'Data sheet'!CI2,""))</f>
        <v/>
      </c>
      <c r="E17" s="51"/>
      <c r="F17" s="51"/>
      <c r="G17" s="51"/>
      <c r="H17" s="51"/>
      <c r="I17" s="51"/>
      <c r="J17" s="51"/>
      <c r="K17" s="51"/>
      <c r="L17" s="51"/>
      <c r="M17" s="51"/>
      <c r="N17" s="51"/>
      <c r="O17" s="27"/>
      <c r="Q17" s="24"/>
    </row>
    <row r="18" spans="2:17">
      <c r="B18" s="50" t="s">
        <v>34</v>
      </c>
      <c r="C18" s="51"/>
      <c r="D18" s="72" t="str">
        <f>IF('Data sheet'!CJ2="",IF('Data validation'!CJ4="M","Missing Data",""),IF('Data sheet'!H2="F",'Data sheet'!CJ2,""))</f>
        <v/>
      </c>
      <c r="E18" s="51"/>
      <c r="F18" s="51"/>
      <c r="G18" s="51"/>
      <c r="H18" s="51"/>
      <c r="I18" s="51"/>
      <c r="J18" s="51"/>
      <c r="K18" s="51"/>
      <c r="L18" s="51"/>
      <c r="M18" s="51"/>
      <c r="N18" s="51"/>
      <c r="O18" s="27"/>
      <c r="Q18" s="24"/>
    </row>
    <row r="19" spans="2:17" ht="18">
      <c r="B19" s="29" t="s">
        <v>98</v>
      </c>
      <c r="C19" s="28"/>
      <c r="D19" s="30"/>
      <c r="E19" s="30"/>
      <c r="F19" s="30"/>
      <c r="G19" s="30"/>
      <c r="H19" s="30"/>
      <c r="I19" s="30"/>
      <c r="J19" s="30"/>
      <c r="K19" s="30"/>
      <c r="L19" s="30"/>
      <c r="M19" s="30"/>
      <c r="N19" s="30"/>
      <c r="O19" s="31"/>
      <c r="Q19" s="24"/>
    </row>
    <row r="20" spans="2:17">
      <c r="B20" s="13" t="s">
        <v>23</v>
      </c>
      <c r="C20" s="53" t="str">
        <f t="shared" ref="C20:C28" si="0">IF(OR(D20="",$D$5=""),"",D20*$D$5)</f>
        <v/>
      </c>
      <c r="D20" s="59" t="str">
        <f>IF('Data sheet'!V2="",IF('Data validation'!V4="M","Missing Data",""),'Data sheet'!V2)</f>
        <v/>
      </c>
      <c r="E20" s="38" t="str">
        <f>IF(COUNTBLANK(E21:E24)=4,"",SUM(E21:E24))</f>
        <v/>
      </c>
      <c r="F20" s="38" t="str">
        <f t="shared" ref="F20:N20" si="1">IF(COUNTBLANK(F21:F24)=4,"",SUM(F21:F24))</f>
        <v/>
      </c>
      <c r="G20" s="38" t="str">
        <f t="shared" si="1"/>
        <v/>
      </c>
      <c r="H20" s="38" t="str">
        <f t="shared" si="1"/>
        <v/>
      </c>
      <c r="I20" s="38" t="str">
        <f>IF(COUNTBLANK(I21:I24)=4,"",SUM(I21:I24))</f>
        <v/>
      </c>
      <c r="J20" s="38" t="str">
        <f t="shared" si="1"/>
        <v/>
      </c>
      <c r="K20" s="38" t="str">
        <f t="shared" si="1"/>
        <v/>
      </c>
      <c r="L20" s="38" t="str">
        <f t="shared" si="1"/>
        <v/>
      </c>
      <c r="M20" s="38" t="str">
        <f t="shared" si="1"/>
        <v/>
      </c>
      <c r="N20" s="38" t="str">
        <f t="shared" si="1"/>
        <v/>
      </c>
      <c r="O20" s="15"/>
      <c r="Q20" s="24"/>
    </row>
    <row r="21" spans="2:17">
      <c r="B21" s="12" t="s">
        <v>1</v>
      </c>
      <c r="C21" s="53" t="str">
        <f t="shared" si="0"/>
        <v/>
      </c>
      <c r="D21" s="59" t="str">
        <f>IF('Data sheet'!W2="",IF('Data validation'!W4="M","Missing Data",""),'Data sheet'!W2)</f>
        <v/>
      </c>
      <c r="E21" s="59" t="str">
        <f>IF('Data sheet'!CT2="",IF('Data validation'!CT4="M","Missing Data",""),'Data sheet'!CT2)</f>
        <v/>
      </c>
      <c r="F21" s="59" t="str">
        <f>IF('Data sheet'!DA2="",IF('Data validation'!DA4="M","Missing Data",""),'Data sheet'!DA2)</f>
        <v/>
      </c>
      <c r="G21" s="59" t="str">
        <f>IF('Data sheet'!DH2="",IF('Data validation'!DH4="M","Missing Data",""),'Data sheet'!DH2)</f>
        <v/>
      </c>
      <c r="H21" s="59" t="str">
        <f>IF('Data sheet'!DO2="",IF('Data validation'!DO4="M","Missing Data",""),'Data sheet'!DO2)</f>
        <v/>
      </c>
      <c r="I21" s="59" t="str">
        <f>IF('Data sheet'!DV2="",IF('Data validation'!DV4="M","Missing Data",""),'Data sheet'!DV2)</f>
        <v/>
      </c>
      <c r="J21" s="59" t="str">
        <f>IF('Data sheet'!EC2="",IF('Data validation'!EC4="M","Missing Data",""),'Data sheet'!EC2)</f>
        <v/>
      </c>
      <c r="K21" s="59" t="str">
        <f>IF('Data sheet'!EJ2="",IF('Data validation'!EJ4="M","Missing Data",""),'Data sheet'!EJ2)</f>
        <v/>
      </c>
      <c r="L21" s="59" t="str">
        <f>IF('Data sheet'!EQ2="",IF('Data validation'!EQ4="M","Missing Data",""),'Data sheet'!EQ2)</f>
        <v/>
      </c>
      <c r="M21" s="59" t="str">
        <f>IF('Data sheet'!EX2="",IF('Data validation'!EX4="M","Missing Data",""),'Data sheet'!EX2)</f>
        <v/>
      </c>
      <c r="N21" s="59" t="str">
        <f>IF('Data sheet'!FE2="",IF('Data validation'!FE4="M","Missing Data",""),'Data sheet'!FE2)</f>
        <v/>
      </c>
      <c r="O21" s="15"/>
      <c r="Q21" s="24"/>
    </row>
    <row r="22" spans="2:17">
      <c r="B22" s="12" t="s">
        <v>38</v>
      </c>
      <c r="C22" s="53" t="str">
        <f t="shared" si="0"/>
        <v/>
      </c>
      <c r="D22" s="59" t="str">
        <f>IF('Data sheet'!X2="",IF('Data validation'!X4="M","Missing Data",""),'Data sheet'!X2)</f>
        <v/>
      </c>
      <c r="E22" s="59" t="str">
        <f>IF('Data sheet'!CU2="",IF('Data validation'!CU4="M","Missing Data",""),'Data sheet'!CU2)</f>
        <v/>
      </c>
      <c r="F22" s="59" t="str">
        <f>IF('Data sheet'!DB2="",IF('Data validation'!DB4="M","Missing Data",""),'Data sheet'!DB2)</f>
        <v/>
      </c>
      <c r="G22" s="59" t="str">
        <f>IF('Data sheet'!DI2="",IF('Data validation'!DI4="M","Missing Data",""),'Data sheet'!DI2)</f>
        <v/>
      </c>
      <c r="H22" s="59" t="str">
        <f>IF('Data sheet'!DP2="",IF('Data validation'!DP4="M","Missing Data",""),'Data sheet'!DP2)</f>
        <v/>
      </c>
      <c r="I22" s="59" t="str">
        <f>IF('Data sheet'!DW2="",IF('Data validation'!DW4="M","Missing Data",""),'Data sheet'!DW2)</f>
        <v/>
      </c>
      <c r="J22" s="59" t="str">
        <f>IF('Data sheet'!ED2="",IF('Data validation'!ED4="M","Missing Data",""),'Data sheet'!ED2)</f>
        <v/>
      </c>
      <c r="K22" s="59" t="str">
        <f>IF('Data sheet'!EK2="",IF('Data validation'!EK4="M","Missing Data",""),'Data sheet'!EK2)</f>
        <v/>
      </c>
      <c r="L22" s="59" t="str">
        <f>IF('Data sheet'!ER2="",IF('Data validation'!ER4="M","Missing Data",""),'Data sheet'!ER2)</f>
        <v/>
      </c>
      <c r="M22" s="59" t="str">
        <f>IF('Data sheet'!EY2="",IF('Data validation'!EY4="M","Missing Data",""),'Data sheet'!EY2)</f>
        <v/>
      </c>
      <c r="N22" s="59" t="str">
        <f>IF('Data sheet'!FF2="",IF('Data validation'!FF4="M","Missing Data",""),'Data sheet'!FF2)</f>
        <v/>
      </c>
      <c r="O22" s="15"/>
      <c r="Q22" s="24"/>
    </row>
    <row r="23" spans="2:17">
      <c r="B23" s="12" t="s">
        <v>22</v>
      </c>
      <c r="C23" s="53" t="str">
        <f t="shared" si="0"/>
        <v/>
      </c>
      <c r="D23" s="59" t="str">
        <f>IF('Data sheet'!Y2="",IF('Data validation'!Y4="M","Missing Data",""),'Data sheet'!Y2)</f>
        <v/>
      </c>
      <c r="E23" s="59" t="str">
        <f>IF('Data sheet'!CV2="",IF('Data validation'!CV4="M","Missing Data",""),'Data sheet'!CV2)</f>
        <v/>
      </c>
      <c r="F23" s="59" t="str">
        <f>IF('Data sheet'!DC2="",IF('Data validation'!DC4="M","Missing Data",""),'Data sheet'!DC2)</f>
        <v/>
      </c>
      <c r="G23" s="59" t="str">
        <f>IF('Data sheet'!DJ2="",IF('Data validation'!DJ4="M","Missing Data",""),'Data sheet'!DJ2)</f>
        <v/>
      </c>
      <c r="H23" s="59" t="str">
        <f>IF('Data sheet'!DQ2="",IF('Data validation'!DQ4="M","Missing Data",""),'Data sheet'!DQ2)</f>
        <v/>
      </c>
      <c r="I23" s="59" t="str">
        <f>IF('Data sheet'!DX2="",IF('Data validation'!DX4="M","Missing Data",""),'Data sheet'!DX2)</f>
        <v/>
      </c>
      <c r="J23" s="59" t="str">
        <f>IF('Data sheet'!EE2="",IF('Data validation'!EE4="M","Missing Data",""),'Data sheet'!EE2)</f>
        <v/>
      </c>
      <c r="K23" s="59" t="str">
        <f>IF('Data sheet'!EL2="",IF('Data validation'!EL4="M","Missing Data",""),'Data sheet'!EL2)</f>
        <v/>
      </c>
      <c r="L23" s="59" t="str">
        <f>IF('Data sheet'!ES2="",IF('Data validation'!ES4="M","Missing Data",""),'Data sheet'!ES2)</f>
        <v/>
      </c>
      <c r="M23" s="59" t="str">
        <f>IF('Data sheet'!EZ2="",IF('Data validation'!EZ4="M","Missing Data",""),'Data sheet'!EZ2)</f>
        <v/>
      </c>
      <c r="N23" s="59" t="str">
        <f>IF('Data sheet'!FG2="",IF('Data validation'!FG4="M","Missing Data",""),'Data sheet'!FG2)</f>
        <v/>
      </c>
      <c r="O23" s="15"/>
      <c r="Q23" s="24"/>
    </row>
    <row r="24" spans="2:17">
      <c r="B24" s="12" t="s">
        <v>21</v>
      </c>
      <c r="C24" s="53" t="str">
        <f t="shared" si="0"/>
        <v/>
      </c>
      <c r="D24" s="59" t="str">
        <f>IF('Data sheet'!Z2="",IF('Data validation'!Z4="M","Missing Data",""),'Data sheet'!Z2)</f>
        <v/>
      </c>
      <c r="E24" s="59" t="str">
        <f>IF('Data sheet'!CW2="",IF('Data validation'!CW4="M","Missing Data",""),'Data sheet'!CW2)</f>
        <v/>
      </c>
      <c r="F24" s="59" t="str">
        <f>IF('Data sheet'!DD2="",IF('Data validation'!DD4="M","Missing Data",""),'Data sheet'!DD2)</f>
        <v/>
      </c>
      <c r="G24" s="59" t="str">
        <f>IF('Data sheet'!DK2="",IF('Data validation'!DK4="M","Missing Data",""),'Data sheet'!DK2)</f>
        <v/>
      </c>
      <c r="H24" s="59" t="str">
        <f>IF('Data sheet'!DR2="",IF('Data validation'!DR4="M","Missing Data",""),'Data sheet'!DR2)</f>
        <v/>
      </c>
      <c r="I24" s="59" t="str">
        <f>IF('Data sheet'!DY2="",IF('Data validation'!DY4="M","Missing Data",""),'Data sheet'!DY2)</f>
        <v/>
      </c>
      <c r="J24" s="59" t="str">
        <f>IF('Data sheet'!EF2="",IF('Data validation'!EF4="M","Missing Data",""),'Data sheet'!EF2)</f>
        <v/>
      </c>
      <c r="K24" s="59" t="str">
        <f>IF('Data sheet'!EM2="",IF('Data validation'!EM4="M","Missing Data",""),'Data sheet'!EM2)</f>
        <v/>
      </c>
      <c r="L24" s="59" t="str">
        <f>IF('Data sheet'!ET2="",IF('Data validation'!ET4="M","Missing Data",""),'Data sheet'!ET2)</f>
        <v/>
      </c>
      <c r="M24" s="59" t="str">
        <f>IF('Data sheet'!FA2="",IF('Data validation'!FA4="M","Missing Data",""),'Data sheet'!FA2)</f>
        <v/>
      </c>
      <c r="N24" s="59" t="str">
        <f>IF('Data sheet'!FH2="",IF('Data validation'!FH4="M","Missing Data",""),'Data sheet'!FH2)</f>
        <v/>
      </c>
      <c r="O24" s="15"/>
      <c r="Q24" s="24"/>
    </row>
    <row r="25" spans="2:17">
      <c r="B25" s="13" t="s">
        <v>24</v>
      </c>
      <c r="C25" s="53" t="str">
        <f t="shared" si="0"/>
        <v/>
      </c>
      <c r="D25" s="59" t="str">
        <f>IF('Data sheet'!AA2="",IF('Data validation'!AA4="M","Missing Data",""),'Data sheet'!AA2)</f>
        <v/>
      </c>
      <c r="E25" s="59" t="str">
        <f>IF('Data sheet'!CX2="",IF('Data validation'!CX4="M","Missing Data",""),'Data sheet'!CX2)</f>
        <v/>
      </c>
      <c r="F25" s="59" t="str">
        <f>IF('Data sheet'!DE2="",IF('Data validation'!DE4="M","Missing Data",""),'Data sheet'!DE2)</f>
        <v/>
      </c>
      <c r="G25" s="59" t="str">
        <f>IF('Data sheet'!DL2="",IF('Data validation'!DL4="M","Missing Data",""),'Data sheet'!DL2)</f>
        <v/>
      </c>
      <c r="H25" s="59" t="str">
        <f>IF('Data sheet'!DS2="",IF('Data validation'!DS4="M","Missing Data",""),'Data sheet'!DS2)</f>
        <v/>
      </c>
      <c r="I25" s="59" t="str">
        <f>IF('Data sheet'!DZ2="",IF('Data validation'!DZ4="M","Missing Data",""),'Data sheet'!DZ2)</f>
        <v/>
      </c>
      <c r="J25" s="59" t="str">
        <f>IF('Data sheet'!EG2="",IF('Data validation'!EG4="M","Missing Data",""),'Data sheet'!EG2)</f>
        <v/>
      </c>
      <c r="K25" s="59" t="str">
        <f>IF('Data sheet'!EN2="",IF('Data validation'!EN4="M","Missing Data",""),'Data sheet'!EN2)</f>
        <v/>
      </c>
      <c r="L25" s="59" t="str">
        <f>IF('Data sheet'!EU2="",IF('Data validation'!EU4="M","Missing Data",""),'Data sheet'!EU2)</f>
        <v/>
      </c>
      <c r="M25" s="59" t="str">
        <f>IF('Data sheet'!FB2="",IF('Data validation'!FB4="M","Missing Data",""),'Data sheet'!FB2)</f>
        <v/>
      </c>
      <c r="N25" s="59" t="str">
        <f>IF('Data sheet'!FI2="",IF('Data validation'!FI4="M","Missing Data",""),'Data sheet'!FI2)</f>
        <v/>
      </c>
      <c r="O25" s="15"/>
    </row>
    <row r="26" spans="2:17">
      <c r="B26" s="13" t="s">
        <v>10</v>
      </c>
      <c r="C26" s="53" t="str">
        <f t="shared" si="0"/>
        <v/>
      </c>
      <c r="D26" s="59" t="str">
        <f>IF('Data sheet'!AB2="",IF('Data validation'!AB4="M","Missing Data",""),'Data sheet'!AB2)</f>
        <v/>
      </c>
      <c r="E26" s="60" t="str">
        <f>IF('Data sheet'!CY2="",IF('Data validation'!CY4="M","Missing Data",""),'Data sheet'!CY2)</f>
        <v/>
      </c>
      <c r="F26" s="60" t="str">
        <f>IF('Data sheet'!DF2="",IF('Data validation'!DF4="M","Missing Data",""),'Data sheet'!DF2)</f>
        <v/>
      </c>
      <c r="G26" s="60" t="str">
        <f>IF('Data sheet'!DM2="",IF('Data validation'!DM4="M","Missing Data",""),'Data sheet'!DM2)</f>
        <v/>
      </c>
      <c r="H26" s="60" t="str">
        <f>IF('Data sheet'!DT2="",IF('Data validation'!DT4="M","Missing Data",""),'Data sheet'!DT2)</f>
        <v/>
      </c>
      <c r="I26" s="60" t="str">
        <f>IF('Data sheet'!EA2="",IF('Data validation'!EA4="M","Missing Data",""),'Data sheet'!EA2)</f>
        <v/>
      </c>
      <c r="J26" s="60" t="str">
        <f>IF('Data sheet'!EH2="",IF('Data validation'!EH4="M","Missing Data",""),'Data sheet'!EH2)</f>
        <v/>
      </c>
      <c r="K26" s="60" t="str">
        <f>IF('Data sheet'!EO2="",IF('Data validation'!EO4="M","Missing Data",""),'Data sheet'!EO2)</f>
        <v/>
      </c>
      <c r="L26" s="60" t="str">
        <f>IF('Data sheet'!EV2="",IF('Data validation'!EV4="M","Missing Data",""),'Data sheet'!EV2)</f>
        <v/>
      </c>
      <c r="M26" s="60" t="str">
        <f>IF('Data sheet'!FC2="",IF('Data validation'!FC4="M","Missing Data",""),'Data sheet'!FC2)</f>
        <v/>
      </c>
      <c r="N26" s="60" t="str">
        <f>IF('Data sheet'!FJ2="",IF('Data validation'!FJ4="M","Missing Data",""),'Data sheet'!FJ2)</f>
        <v/>
      </c>
      <c r="O26" s="15"/>
    </row>
    <row r="27" spans="2:17">
      <c r="B27" s="13" t="s">
        <v>20</v>
      </c>
      <c r="C27" s="73" t="str">
        <f t="shared" si="0"/>
        <v/>
      </c>
      <c r="D27" s="74" t="str">
        <f>IF('Data sheet'!AC2="",IF('Data validation'!AC4="M","Missing Data",""),IF('Data sheet'!H2="F",'Data sheet'!AC2,""))</f>
        <v/>
      </c>
      <c r="E27" s="8"/>
      <c r="F27" s="8"/>
      <c r="G27" s="8"/>
      <c r="H27" s="8"/>
      <c r="I27" s="8"/>
      <c r="J27" s="8"/>
      <c r="K27" s="8"/>
      <c r="L27" s="8"/>
      <c r="M27" s="8"/>
      <c r="N27" s="8"/>
      <c r="O27" s="15"/>
    </row>
    <row r="28" spans="2:17" ht="15.75" thickBot="1">
      <c r="B28" s="14" t="s">
        <v>11</v>
      </c>
      <c r="C28" s="58" t="str">
        <f t="shared" si="0"/>
        <v/>
      </c>
      <c r="D28" s="75">
        <f>IF('Data sheet'!U2="",IF('Data validation'!U4="M","Missing Data",""),'Data sheet'!U2)</f>
        <v>1E-3</v>
      </c>
      <c r="E28" s="44" t="str">
        <f>IF(COUNTBLANK(E21:E26)=6,"",SUM(E21:E26))</f>
        <v/>
      </c>
      <c r="F28" s="44" t="str">
        <f t="shared" ref="F28:N28" si="2">IF(COUNTBLANK(F21:F26)=6,"",SUM(F21:F26))</f>
        <v/>
      </c>
      <c r="G28" s="44" t="str">
        <f t="shared" si="2"/>
        <v/>
      </c>
      <c r="H28" s="44" t="str">
        <f>IF(COUNTBLANK(H21:H26)=6,"",SUM(H21:H26))</f>
        <v/>
      </c>
      <c r="I28" s="44" t="str">
        <f>IF(COUNTBLANK(I21:I26)=6,"",SUM(I21:I26))</f>
        <v/>
      </c>
      <c r="J28" s="44" t="str">
        <f t="shared" si="2"/>
        <v/>
      </c>
      <c r="K28" s="44" t="str">
        <f t="shared" si="2"/>
        <v/>
      </c>
      <c r="L28" s="44" t="str">
        <f t="shared" si="2"/>
        <v/>
      </c>
      <c r="M28" s="44" t="str">
        <f t="shared" si="2"/>
        <v/>
      </c>
      <c r="N28" s="44" t="str">
        <f t="shared" si="2"/>
        <v/>
      </c>
      <c r="O28" s="15"/>
    </row>
    <row r="29" spans="2:17" ht="18.75" thickTop="1">
      <c r="B29" s="29" t="s">
        <v>99</v>
      </c>
      <c r="C29" s="28"/>
      <c r="D29" s="30"/>
      <c r="E29" s="30"/>
      <c r="F29" s="30"/>
      <c r="G29" s="30"/>
      <c r="H29" s="30"/>
      <c r="I29" s="30"/>
      <c r="J29" s="30"/>
      <c r="K29" s="30"/>
      <c r="L29" s="30"/>
      <c r="M29" s="30"/>
      <c r="N29" s="30"/>
      <c r="O29" s="31"/>
    </row>
    <row r="30" spans="2:17">
      <c r="B30" s="11" t="s">
        <v>85</v>
      </c>
      <c r="C30" s="54" t="str">
        <f t="shared" ref="C30:C42" si="3">IF(OR(D30="",$D$5=""),"",D30*$D$5)</f>
        <v/>
      </c>
      <c r="D30" s="76">
        <f>IF('Data sheet'!AE2="",IF('Data validation'!AE4="M","Missing Data",""),'Data sheet'!AE2)</f>
        <v>1E-3</v>
      </c>
      <c r="E30" s="8"/>
      <c r="F30" s="8"/>
      <c r="G30" s="8"/>
      <c r="H30" s="8"/>
      <c r="I30" s="8"/>
      <c r="J30" s="8"/>
      <c r="K30" s="8"/>
      <c r="L30" s="8"/>
      <c r="M30" s="8"/>
      <c r="N30" s="8"/>
      <c r="O30" s="77"/>
    </row>
    <row r="31" spans="2:17">
      <c r="B31" s="12" t="s">
        <v>86</v>
      </c>
      <c r="C31" s="53" t="str">
        <f>IF(OR(D31="",$D$5=""),"",D31*$D$5)</f>
        <v/>
      </c>
      <c r="D31" s="78" t="str">
        <f>IF('Data sheet'!AF2="",IF('Data validation'!AF4="M","Missing Data",""),'Data sheet'!AF2)</f>
        <v>Missing Data</v>
      </c>
      <c r="E31" s="8"/>
      <c r="F31" s="8"/>
      <c r="G31" s="8"/>
      <c r="H31" s="8"/>
      <c r="I31" s="8"/>
      <c r="J31" s="8"/>
      <c r="K31" s="8"/>
      <c r="L31" s="8"/>
      <c r="M31" s="8"/>
      <c r="N31" s="8"/>
      <c r="O31" s="77"/>
    </row>
    <row r="32" spans="2:17">
      <c r="B32" s="12" t="s">
        <v>87</v>
      </c>
      <c r="C32" s="53" t="str">
        <f t="shared" si="3"/>
        <v/>
      </c>
      <c r="D32" s="78">
        <f>IF('Data sheet'!AG2="",IF('Data validation'!AG4="M","Missing Data",""),'Data sheet'!AG2)</f>
        <v>1E-3</v>
      </c>
      <c r="E32" s="8"/>
      <c r="F32" s="8"/>
      <c r="G32" s="8"/>
      <c r="H32" s="8"/>
      <c r="I32" s="8"/>
      <c r="J32" s="8"/>
      <c r="K32" s="8"/>
      <c r="L32" s="8"/>
      <c r="M32" s="8"/>
      <c r="N32" s="8"/>
      <c r="O32" s="77"/>
    </row>
    <row r="33" spans="2:15">
      <c r="B33" s="12" t="s">
        <v>88</v>
      </c>
      <c r="C33" s="53" t="str">
        <f t="shared" si="3"/>
        <v/>
      </c>
      <c r="D33" s="78" t="str">
        <f>IF('Data sheet'!AH2="",IF('Data validation'!AH4="M","Missing Data",""),'Data sheet'!AH2)</f>
        <v/>
      </c>
      <c r="E33" s="8"/>
      <c r="F33" s="8"/>
      <c r="G33" s="8"/>
      <c r="H33" s="8"/>
      <c r="I33" s="8"/>
      <c r="J33" s="8"/>
      <c r="K33" s="8"/>
      <c r="L33" s="8"/>
      <c r="M33" s="8"/>
      <c r="N33" s="8"/>
      <c r="O33" s="77"/>
    </row>
    <row r="34" spans="2:15">
      <c r="B34" s="12" t="s">
        <v>69</v>
      </c>
      <c r="C34" s="53" t="str">
        <f t="shared" si="3"/>
        <v/>
      </c>
      <c r="D34" s="78" t="str">
        <f>IF('Data sheet'!AI2="",IF('Data validation'!AI4="M","Missing Data",""),'Data sheet'!AI2)</f>
        <v/>
      </c>
      <c r="E34" s="8"/>
      <c r="F34" s="8"/>
      <c r="G34" s="8"/>
      <c r="H34" s="8"/>
      <c r="I34" s="8"/>
      <c r="J34" s="8"/>
      <c r="K34" s="8"/>
      <c r="L34" s="8"/>
      <c r="M34" s="8"/>
      <c r="N34" s="8"/>
      <c r="O34" s="77"/>
    </row>
    <row r="35" spans="2:15">
      <c r="B35" s="12" t="s">
        <v>89</v>
      </c>
      <c r="C35" s="53" t="str">
        <f t="shared" si="3"/>
        <v/>
      </c>
      <c r="D35" s="78" t="str">
        <f>IF('Data sheet'!AJ2="",IF('Data validation'!AJ4="M","Missing Data",""),'Data sheet'!AJ2)</f>
        <v/>
      </c>
      <c r="E35" s="8"/>
      <c r="F35" s="8"/>
      <c r="G35" s="8"/>
      <c r="H35" s="8"/>
      <c r="I35" s="8"/>
      <c r="J35" s="8"/>
      <c r="K35" s="8"/>
      <c r="L35" s="8"/>
      <c r="M35" s="8"/>
      <c r="N35" s="8"/>
      <c r="O35" s="77"/>
    </row>
    <row r="36" spans="2:15">
      <c r="B36" s="12" t="s">
        <v>70</v>
      </c>
      <c r="C36" s="53" t="str">
        <f t="shared" si="3"/>
        <v/>
      </c>
      <c r="D36" s="78" t="str">
        <f>IF('Data sheet'!AK2="",IF('Data validation'!AK4="M","Missing Data",""),'Data sheet'!AK2)</f>
        <v/>
      </c>
      <c r="E36" s="8"/>
      <c r="F36" s="8"/>
      <c r="G36" s="8"/>
      <c r="H36" s="8"/>
      <c r="I36" s="8"/>
      <c r="J36" s="8"/>
      <c r="K36" s="8"/>
      <c r="L36" s="8"/>
      <c r="M36" s="8"/>
      <c r="N36" s="8"/>
      <c r="O36" s="77"/>
    </row>
    <row r="37" spans="2:15">
      <c r="B37" s="11" t="s">
        <v>32</v>
      </c>
      <c r="C37" s="54" t="str">
        <f t="shared" si="3"/>
        <v/>
      </c>
      <c r="D37" s="76" t="str">
        <f>IF('Data sheet'!AL2="",IF('Data validation'!AL4="M","Missing Data",""),'Data sheet'!AL2)</f>
        <v/>
      </c>
      <c r="E37" s="8"/>
      <c r="F37" s="8"/>
      <c r="G37" s="8"/>
      <c r="H37" s="8"/>
      <c r="I37" s="8"/>
      <c r="J37" s="8"/>
      <c r="K37" s="8"/>
      <c r="L37" s="8"/>
      <c r="M37" s="8"/>
      <c r="N37" s="8"/>
      <c r="O37" s="77"/>
    </row>
    <row r="38" spans="2:15">
      <c r="B38" s="12" t="s">
        <v>71</v>
      </c>
      <c r="C38" s="53" t="str">
        <f t="shared" si="3"/>
        <v/>
      </c>
      <c r="D38" s="78" t="str">
        <f>IF('Data sheet'!AM2="",IF('Data validation'!AM4="M","Missing Data",""),'Data sheet'!AM2)</f>
        <v/>
      </c>
      <c r="E38" s="8"/>
      <c r="F38" s="8"/>
      <c r="G38" s="8"/>
      <c r="H38" s="8"/>
      <c r="I38" s="8"/>
      <c r="J38" s="8"/>
      <c r="K38" s="8"/>
      <c r="L38" s="8"/>
      <c r="M38" s="8"/>
      <c r="N38" s="8"/>
      <c r="O38" s="77"/>
    </row>
    <row r="39" spans="2:15">
      <c r="B39" s="12" t="s">
        <v>72</v>
      </c>
      <c r="C39" s="53" t="str">
        <f t="shared" si="3"/>
        <v/>
      </c>
      <c r="D39" s="78" t="str">
        <f>IF('Data sheet'!AN2="",IF('Data validation'!AN4="M","Missing Data",""),'Data sheet'!AN2)</f>
        <v/>
      </c>
      <c r="E39" s="8"/>
      <c r="F39" s="8"/>
      <c r="G39" s="8"/>
      <c r="H39" s="8"/>
      <c r="I39" s="8"/>
      <c r="J39" s="8"/>
      <c r="K39" s="8"/>
      <c r="L39" s="8"/>
      <c r="M39" s="8"/>
      <c r="N39" s="8"/>
      <c r="O39" s="77"/>
    </row>
    <row r="40" spans="2:15">
      <c r="B40" s="12" t="s">
        <v>73</v>
      </c>
      <c r="C40" s="53" t="str">
        <f t="shared" si="3"/>
        <v/>
      </c>
      <c r="D40" s="78" t="str">
        <f>IF('Data sheet'!AO2="",IF('Data validation'!AO4="M","Missing Data",""),'Data sheet'!AO2)</f>
        <v/>
      </c>
      <c r="E40" s="8"/>
      <c r="F40" s="8"/>
      <c r="G40" s="8"/>
      <c r="H40" s="8"/>
      <c r="I40" s="8"/>
      <c r="J40" s="8"/>
      <c r="K40" s="8"/>
      <c r="L40" s="8"/>
      <c r="M40" s="8"/>
      <c r="N40" s="8"/>
      <c r="O40" s="77"/>
    </row>
    <row r="41" spans="2:15">
      <c r="B41" s="12" t="s">
        <v>74</v>
      </c>
      <c r="C41" s="53" t="str">
        <f t="shared" si="3"/>
        <v/>
      </c>
      <c r="D41" s="78" t="str">
        <f>IF('Data sheet'!AP2="",IF('Data validation'!AP4="M","Missing Data",""),'Data sheet'!AP2)</f>
        <v/>
      </c>
      <c r="E41" s="8"/>
      <c r="F41" s="8"/>
      <c r="G41" s="8"/>
      <c r="H41" s="8"/>
      <c r="I41" s="8"/>
      <c r="J41" s="8"/>
      <c r="K41" s="8"/>
      <c r="L41" s="8"/>
      <c r="M41" s="8"/>
      <c r="N41" s="8"/>
      <c r="O41" s="77"/>
    </row>
    <row r="42" spans="2:15">
      <c r="B42" s="12" t="s">
        <v>75</v>
      </c>
      <c r="C42" s="53" t="str">
        <f t="shared" si="3"/>
        <v/>
      </c>
      <c r="D42" s="78" t="str">
        <f>IF('Data sheet'!AQ2="",IF('Data validation'!AQ4="M","Missing Data",""),'Data sheet'!AQ2)</f>
        <v/>
      </c>
      <c r="E42" s="8"/>
      <c r="F42" s="8"/>
      <c r="G42" s="8"/>
      <c r="H42" s="8"/>
      <c r="I42" s="8"/>
      <c r="J42" s="8"/>
      <c r="K42" s="8"/>
      <c r="L42" s="8"/>
      <c r="M42" s="8"/>
      <c r="N42" s="8"/>
      <c r="O42" s="77"/>
    </row>
    <row r="43" spans="2:15">
      <c r="B43" s="12" t="s">
        <v>90</v>
      </c>
      <c r="C43" s="53" t="str">
        <f>IF(OR(D43="",$D$5=""),"",D43*$D$5)</f>
        <v/>
      </c>
      <c r="D43" s="78" t="str">
        <f>IF('Data sheet'!AR2="",IF('Data validation'!AR4="M","Missing Data",""),'Data sheet'!AR2)</f>
        <v/>
      </c>
      <c r="E43" s="8"/>
      <c r="F43" s="8"/>
      <c r="G43" s="8"/>
      <c r="H43" s="8"/>
      <c r="I43" s="8"/>
      <c r="J43" s="8"/>
      <c r="K43" s="8"/>
      <c r="L43" s="8"/>
      <c r="M43" s="8"/>
      <c r="N43" s="8"/>
      <c r="O43" s="77"/>
    </row>
    <row r="44" spans="2:15">
      <c r="B44" s="11" t="s">
        <v>106</v>
      </c>
      <c r="C44" s="54" t="str">
        <f t="shared" ref="C44:C79" si="4">IF(OR(D44="",$D$5=""),"",D44*$D$5)</f>
        <v/>
      </c>
      <c r="D44" s="76" t="str">
        <f>IF('Data sheet'!AS2="",IF('Data validation'!AS4="M","Missing Data",""),'Data sheet'!AS2)</f>
        <v/>
      </c>
      <c r="E44" s="8"/>
      <c r="F44" s="8"/>
      <c r="G44" s="8"/>
      <c r="H44" s="8"/>
      <c r="I44" s="8"/>
      <c r="J44" s="8"/>
      <c r="K44" s="8"/>
      <c r="L44" s="8"/>
      <c r="M44" s="8"/>
      <c r="N44" s="8"/>
      <c r="O44" s="77"/>
    </row>
    <row r="45" spans="2:15">
      <c r="B45" s="12" t="s">
        <v>76</v>
      </c>
      <c r="C45" s="53" t="str">
        <f t="shared" si="4"/>
        <v/>
      </c>
      <c r="D45" s="78" t="str">
        <f>IF('Data sheet'!AT2="",IF('Data validation'!AT4="M","Missing Data",""),'Data sheet'!AT2)</f>
        <v/>
      </c>
      <c r="E45" s="8"/>
      <c r="F45" s="8"/>
      <c r="G45" s="8"/>
      <c r="H45" s="8"/>
      <c r="I45" s="8"/>
      <c r="J45" s="8"/>
      <c r="K45" s="8"/>
      <c r="L45" s="8"/>
      <c r="M45" s="8"/>
      <c r="N45" s="8"/>
      <c r="O45" s="77"/>
    </row>
    <row r="46" spans="2:15">
      <c r="B46" s="12" t="s">
        <v>77</v>
      </c>
      <c r="C46" s="53" t="str">
        <f t="shared" si="4"/>
        <v/>
      </c>
      <c r="D46" s="78" t="str">
        <f>IF('Data sheet'!AU2="",IF('Data validation'!AU4="M","Missing Data",""),'Data sheet'!AU2)</f>
        <v/>
      </c>
      <c r="E46" s="8"/>
      <c r="F46" s="8"/>
      <c r="G46" s="8"/>
      <c r="H46" s="8"/>
      <c r="I46" s="8"/>
      <c r="J46" s="8"/>
      <c r="K46" s="8"/>
      <c r="L46" s="8"/>
      <c r="M46" s="8"/>
      <c r="N46" s="8"/>
      <c r="O46" s="77"/>
    </row>
    <row r="47" spans="2:15">
      <c r="B47" s="12" t="s">
        <v>78</v>
      </c>
      <c r="C47" s="53" t="str">
        <f t="shared" si="4"/>
        <v/>
      </c>
      <c r="D47" s="78" t="str">
        <f>IF('Data sheet'!AV2="",IF('Data validation'!AV4="M","Missing Data",""),'Data sheet'!AV2)</f>
        <v/>
      </c>
      <c r="E47" s="8"/>
      <c r="F47" s="8"/>
      <c r="G47" s="8"/>
      <c r="H47" s="8"/>
      <c r="I47" s="8"/>
      <c r="J47" s="8"/>
      <c r="K47" s="8"/>
      <c r="L47" s="8"/>
      <c r="M47" s="8"/>
      <c r="N47" s="8"/>
      <c r="O47" s="77"/>
    </row>
    <row r="48" spans="2:15">
      <c r="B48" s="12" t="s">
        <v>79</v>
      </c>
      <c r="C48" s="53" t="str">
        <f t="shared" si="4"/>
        <v/>
      </c>
      <c r="D48" s="78" t="str">
        <f>IF('Data sheet'!AW2="",IF('Data validation'!AW4="M","Missing Data",""),'Data sheet'!AW2)</f>
        <v/>
      </c>
      <c r="E48" s="8"/>
      <c r="F48" s="8"/>
      <c r="G48" s="8"/>
      <c r="H48" s="8"/>
      <c r="I48" s="8"/>
      <c r="J48" s="8"/>
      <c r="K48" s="8"/>
      <c r="L48" s="8"/>
      <c r="M48" s="8"/>
      <c r="N48" s="8"/>
      <c r="O48" s="77"/>
    </row>
    <row r="49" spans="2:15">
      <c r="B49" s="12" t="s">
        <v>80</v>
      </c>
      <c r="C49" s="53" t="str">
        <f t="shared" si="4"/>
        <v/>
      </c>
      <c r="D49" s="78" t="str">
        <f>IF('Data sheet'!AX2="",IF('Data validation'!AX4="M","Missing Data",""),'Data sheet'!AX2)</f>
        <v/>
      </c>
      <c r="E49" s="8"/>
      <c r="F49" s="8"/>
      <c r="G49" s="8"/>
      <c r="H49" s="8"/>
      <c r="I49" s="8"/>
      <c r="J49" s="8"/>
      <c r="K49" s="8"/>
      <c r="L49" s="8"/>
      <c r="M49" s="8"/>
      <c r="N49" s="8"/>
      <c r="O49" s="77"/>
    </row>
    <row r="50" spans="2:15">
      <c r="B50" s="12" t="s">
        <v>81</v>
      </c>
      <c r="C50" s="53" t="str">
        <f t="shared" si="4"/>
        <v/>
      </c>
      <c r="D50" s="78" t="str">
        <f>IF('Data sheet'!AY2="",IF('Data validation'!AY4="M","Missing Data",""),'Data sheet'!AY2)</f>
        <v/>
      </c>
      <c r="E50" s="8"/>
      <c r="F50" s="8"/>
      <c r="G50" s="8"/>
      <c r="H50" s="8"/>
      <c r="I50" s="8"/>
      <c r="J50" s="8"/>
      <c r="K50" s="8"/>
      <c r="L50" s="8"/>
      <c r="M50" s="8"/>
      <c r="N50" s="8"/>
      <c r="O50" s="77"/>
    </row>
    <row r="51" spans="2:15">
      <c r="B51" s="12" t="s">
        <v>91</v>
      </c>
      <c r="C51" s="53" t="str">
        <f t="shared" si="4"/>
        <v/>
      </c>
      <c r="D51" s="78" t="str">
        <f>IF('Data sheet'!AZ2="",IF('Data validation'!AZ4="M","Missing Data",""),'Data sheet'!AZ2)</f>
        <v/>
      </c>
      <c r="E51" s="8"/>
      <c r="F51" s="8"/>
      <c r="G51" s="8"/>
      <c r="H51" s="8"/>
      <c r="I51" s="8"/>
      <c r="J51" s="8"/>
      <c r="K51" s="8"/>
      <c r="L51" s="8"/>
      <c r="M51" s="8"/>
      <c r="N51" s="8"/>
      <c r="O51" s="77"/>
    </row>
    <row r="52" spans="2:15">
      <c r="B52" s="11" t="s">
        <v>84</v>
      </c>
      <c r="C52" s="54" t="str">
        <f t="shared" si="4"/>
        <v/>
      </c>
      <c r="D52" s="76" t="str">
        <f>IF('Data sheet'!BA2="",IF('Data validation'!BA4="M","Missing Data",""),'Data sheet'!BA2)</f>
        <v/>
      </c>
      <c r="E52" s="8"/>
      <c r="F52" s="8"/>
      <c r="G52" s="8"/>
      <c r="H52" s="8"/>
      <c r="I52" s="8"/>
      <c r="J52" s="8"/>
      <c r="K52" s="8"/>
      <c r="L52" s="8"/>
      <c r="M52" s="8"/>
      <c r="N52" s="8"/>
      <c r="O52" s="77"/>
    </row>
    <row r="53" spans="2:15">
      <c r="B53" s="12" t="s">
        <v>83</v>
      </c>
      <c r="C53" s="53" t="str">
        <f t="shared" si="4"/>
        <v/>
      </c>
      <c r="D53" s="78" t="str">
        <f>IF('Data sheet'!BB2="",IF('Data validation'!BB4="M","Missing Data",""),'Data sheet'!BB2)</f>
        <v/>
      </c>
      <c r="E53" s="8"/>
      <c r="F53" s="8"/>
      <c r="G53" s="8"/>
      <c r="H53" s="8"/>
      <c r="I53" s="8"/>
      <c r="J53" s="8"/>
      <c r="K53" s="8"/>
      <c r="L53" s="8"/>
      <c r="M53" s="8"/>
      <c r="N53" s="8"/>
      <c r="O53" s="77"/>
    </row>
    <row r="54" spans="2:15">
      <c r="B54" s="12" t="s">
        <v>82</v>
      </c>
      <c r="C54" s="53" t="str">
        <f t="shared" si="4"/>
        <v/>
      </c>
      <c r="D54" s="78" t="str">
        <f>IF('Data sheet'!BC2="",IF('Data validation'!BC4="M","Missing Data",""),'Data sheet'!BC2)</f>
        <v/>
      </c>
      <c r="E54" s="8"/>
      <c r="F54" s="8"/>
      <c r="G54" s="8"/>
      <c r="H54" s="8"/>
      <c r="I54" s="8"/>
      <c r="J54" s="8"/>
      <c r="K54" s="8"/>
      <c r="L54" s="8"/>
      <c r="M54" s="8"/>
      <c r="N54" s="8"/>
      <c r="O54" s="77"/>
    </row>
    <row r="55" spans="2:15">
      <c r="B55" s="12" t="s">
        <v>92</v>
      </c>
      <c r="C55" s="73" t="str">
        <f t="shared" si="4"/>
        <v/>
      </c>
      <c r="D55" s="79" t="str">
        <f>IF('Data sheet'!BD2="",IF('Data validation'!BD4="M","Missing Data",""),'Data sheet'!BD2)</f>
        <v/>
      </c>
      <c r="E55" s="8"/>
      <c r="F55" s="8"/>
      <c r="G55" s="8"/>
      <c r="H55" s="8"/>
      <c r="I55" s="8"/>
      <c r="J55" s="8"/>
      <c r="K55" s="8"/>
      <c r="L55" s="8"/>
      <c r="M55" s="8"/>
      <c r="N55" s="8"/>
      <c r="O55" s="77"/>
    </row>
    <row r="56" spans="2:15" ht="15.75" thickBot="1">
      <c r="B56" s="14" t="s">
        <v>14</v>
      </c>
      <c r="C56" s="55" t="str">
        <f t="shared" si="4"/>
        <v/>
      </c>
      <c r="D56" s="45">
        <f>IF('Data sheet'!AD2="",IF('Data validation'!AD4="M","Missing Data",""),'Data sheet'!AD2-'Data sheet'!BH2)</f>
        <v>1E-3</v>
      </c>
      <c r="E56" s="8"/>
      <c r="F56" s="8"/>
      <c r="G56" s="8"/>
      <c r="H56" s="8"/>
      <c r="I56" s="8"/>
      <c r="J56" s="8"/>
      <c r="K56" s="8"/>
      <c r="L56" s="8"/>
      <c r="M56" s="8"/>
      <c r="N56" s="8"/>
      <c r="O56" s="77"/>
    </row>
    <row r="57" spans="2:15" ht="18.75" thickTop="1">
      <c r="B57" s="29" t="s">
        <v>100</v>
      </c>
      <c r="C57" s="28"/>
      <c r="D57" s="30"/>
      <c r="E57" s="30"/>
      <c r="F57" s="30"/>
      <c r="G57" s="30"/>
      <c r="H57" s="30"/>
      <c r="I57" s="30"/>
      <c r="J57" s="30"/>
      <c r="K57" s="30"/>
      <c r="L57" s="30"/>
      <c r="M57" s="30"/>
      <c r="N57" s="30"/>
      <c r="O57" s="31"/>
    </row>
    <row r="58" spans="2:15">
      <c r="B58" s="17" t="s">
        <v>40</v>
      </c>
      <c r="C58" s="53" t="str">
        <f t="shared" si="4"/>
        <v/>
      </c>
      <c r="D58" s="80" t="str">
        <f>IF('Data sheet'!BF2="",IF('Data validation'!BF4="M","Missing Data",""),'Data sheet'!BF2)</f>
        <v/>
      </c>
      <c r="E58" s="8"/>
      <c r="F58" s="8"/>
      <c r="G58" s="8"/>
      <c r="H58" s="8"/>
      <c r="I58" s="8"/>
      <c r="J58" s="8"/>
      <c r="K58" s="8"/>
      <c r="L58" s="8"/>
      <c r="M58" s="8"/>
      <c r="N58" s="8"/>
      <c r="O58" s="77"/>
    </row>
    <row r="59" spans="2:15">
      <c r="B59" s="17" t="s">
        <v>39</v>
      </c>
      <c r="C59" s="53" t="str">
        <f t="shared" si="4"/>
        <v/>
      </c>
      <c r="D59" s="80" t="str">
        <f>IF('Data sheet'!BG2="",IF('Data validation'!BG4="M","Missing Data",""),'Data sheet'!BG2)</f>
        <v/>
      </c>
      <c r="E59" s="8"/>
      <c r="F59" s="8"/>
      <c r="G59" s="8"/>
      <c r="H59" s="8"/>
      <c r="I59" s="8"/>
      <c r="J59" s="8"/>
      <c r="K59" s="8"/>
      <c r="L59" s="8"/>
      <c r="M59" s="8"/>
      <c r="N59" s="8"/>
      <c r="O59" s="77"/>
    </row>
    <row r="60" spans="2:15">
      <c r="B60" s="17" t="s">
        <v>41</v>
      </c>
      <c r="C60" s="53" t="str">
        <f t="shared" si="4"/>
        <v/>
      </c>
      <c r="D60" s="39"/>
      <c r="E60" s="8"/>
      <c r="F60" s="8"/>
      <c r="G60" s="8"/>
      <c r="H60" s="8"/>
      <c r="I60" s="8"/>
      <c r="J60" s="8"/>
      <c r="K60" s="8"/>
      <c r="L60" s="8"/>
      <c r="M60" s="8"/>
      <c r="N60" s="8"/>
      <c r="O60" s="77"/>
    </row>
    <row r="61" spans="2:15" ht="15.75" thickBot="1">
      <c r="B61" s="14" t="s">
        <v>53</v>
      </c>
      <c r="C61" s="55" t="str">
        <f t="shared" si="4"/>
        <v/>
      </c>
      <c r="D61" s="45" t="str">
        <f>IF('Data sheet'!BE2="",IF('Data validation'!BE4="M","Missing Data",""),'Data sheet'!BE2)</f>
        <v/>
      </c>
      <c r="E61" s="9"/>
      <c r="F61" s="9"/>
      <c r="G61" s="9"/>
      <c r="H61" s="9"/>
      <c r="I61" s="9"/>
      <c r="J61" s="9"/>
      <c r="K61" s="9"/>
      <c r="L61" s="9"/>
      <c r="M61" s="9"/>
      <c r="N61" s="9"/>
      <c r="O61" s="10"/>
    </row>
    <row r="62" spans="2:15" ht="18.75" thickTop="1">
      <c r="B62" s="29" t="s">
        <v>102</v>
      </c>
      <c r="C62" s="28"/>
      <c r="D62" s="30"/>
      <c r="E62" s="30"/>
      <c r="F62" s="30"/>
      <c r="G62" s="30"/>
      <c r="H62" s="30"/>
      <c r="I62" s="30"/>
      <c r="J62" s="30"/>
      <c r="K62" s="30"/>
      <c r="L62" s="30"/>
      <c r="M62" s="30"/>
      <c r="N62" s="30"/>
      <c r="O62" s="31"/>
    </row>
    <row r="63" spans="2:15">
      <c r="B63" s="17" t="s">
        <v>59</v>
      </c>
      <c r="C63" s="53" t="str">
        <f t="shared" si="4"/>
        <v/>
      </c>
      <c r="D63" s="42" t="str">
        <f>IF(COUNTBLANK(D94:D96)=3,"",SUM(D94:D96))</f>
        <v/>
      </c>
      <c r="E63" s="8"/>
      <c r="F63" s="22"/>
      <c r="G63" s="22"/>
      <c r="H63" s="22"/>
      <c r="I63" s="22"/>
      <c r="J63" s="22"/>
      <c r="K63" s="22"/>
      <c r="L63" s="22"/>
      <c r="M63" s="22"/>
      <c r="N63" s="22"/>
      <c r="O63" s="15"/>
    </row>
    <row r="64" spans="2:15">
      <c r="B64" s="17" t="s">
        <v>58</v>
      </c>
      <c r="C64" s="53" t="str">
        <f t="shared" si="4"/>
        <v/>
      </c>
      <c r="D64" s="81" t="str">
        <f>IF('Data sheet'!BO2="",IF('Data validation'!BO4="M","Missing Data",""),'Data sheet'!BO2)</f>
        <v/>
      </c>
      <c r="E64" s="8"/>
      <c r="F64" s="22"/>
      <c r="G64" s="22"/>
      <c r="H64" s="22"/>
      <c r="I64" s="22"/>
      <c r="J64" s="22"/>
      <c r="K64" s="22"/>
      <c r="L64" s="22"/>
      <c r="M64" s="22"/>
      <c r="N64" s="22"/>
      <c r="O64" s="15"/>
    </row>
    <row r="65" spans="2:15">
      <c r="B65" s="17" t="s">
        <v>61</v>
      </c>
      <c r="C65" s="53" t="str">
        <f t="shared" si="4"/>
        <v/>
      </c>
      <c r="D65" s="81" t="str">
        <f>IF('Data sheet'!BP2="",IF('Data validation'!BP4="M","Missing Data",""),'Data sheet'!BP2)</f>
        <v/>
      </c>
      <c r="E65" s="8"/>
      <c r="F65" s="22"/>
      <c r="G65" s="22"/>
      <c r="H65" s="22"/>
      <c r="I65" s="22"/>
      <c r="J65" s="22"/>
      <c r="K65" s="22"/>
      <c r="L65" s="22"/>
      <c r="M65" s="22"/>
      <c r="N65" s="22"/>
      <c r="O65" s="15"/>
    </row>
    <row r="66" spans="2:15">
      <c r="B66" s="17" t="s">
        <v>60</v>
      </c>
      <c r="C66" s="53" t="str">
        <f t="shared" si="4"/>
        <v/>
      </c>
      <c r="D66" s="82" t="str">
        <f>IF('Data sheet'!BQ2="",IF('Data validation'!BQ4="M","Missing Data",""),'Data sheet'!BQ2)</f>
        <v/>
      </c>
      <c r="E66" s="8"/>
      <c r="F66" s="22"/>
      <c r="G66" s="22"/>
      <c r="H66" s="22"/>
      <c r="I66" s="22"/>
      <c r="J66" s="22"/>
      <c r="K66" s="22"/>
      <c r="L66" s="22"/>
      <c r="M66" s="22"/>
      <c r="N66" s="22"/>
      <c r="O66" s="15"/>
    </row>
    <row r="67" spans="2:15" ht="15.75" thickBot="1">
      <c r="B67" s="14" t="s">
        <v>62</v>
      </c>
      <c r="C67" s="55" t="str">
        <f t="shared" si="4"/>
        <v/>
      </c>
      <c r="D67" s="41" t="str">
        <f>IF('Data sheet'!BH2="",IF('Data validation'!BH4="M","Missing Data",""),'Data sheet'!BH2)</f>
        <v/>
      </c>
      <c r="E67" s="8"/>
      <c r="F67" s="22"/>
      <c r="G67" s="22"/>
      <c r="H67" s="22"/>
      <c r="I67" s="22"/>
      <c r="J67" s="22"/>
      <c r="K67" s="22"/>
      <c r="L67" s="22"/>
      <c r="M67" s="22"/>
      <c r="N67" s="22"/>
      <c r="O67" s="15"/>
    </row>
    <row r="68" spans="2:15" ht="18.75" thickTop="1">
      <c r="B68" s="29" t="s">
        <v>101</v>
      </c>
      <c r="C68" s="28"/>
      <c r="D68" s="30"/>
      <c r="E68" s="30"/>
      <c r="F68" s="30"/>
      <c r="G68" s="30"/>
      <c r="H68" s="30"/>
      <c r="I68" s="30"/>
      <c r="J68" s="30"/>
      <c r="K68" s="30"/>
      <c r="L68" s="30"/>
      <c r="M68" s="30"/>
      <c r="N68" s="30"/>
      <c r="O68" s="31"/>
    </row>
    <row r="69" spans="2:15">
      <c r="B69" s="11" t="s">
        <v>107</v>
      </c>
      <c r="C69" s="54" t="str">
        <f t="shared" si="4"/>
        <v/>
      </c>
      <c r="D69" s="83" t="str">
        <f>IF('Data sheet'!BR2="",IF('Data validation'!BR4="M","Missing Data",""),'Data sheet'!BR2)</f>
        <v/>
      </c>
      <c r="E69" s="9"/>
      <c r="F69" s="9"/>
      <c r="G69" s="9"/>
      <c r="H69" s="9"/>
      <c r="I69" s="9"/>
      <c r="J69" s="9"/>
      <c r="K69" s="9"/>
      <c r="L69" s="9"/>
      <c r="M69" s="9"/>
      <c r="N69" s="9"/>
      <c r="O69" s="10"/>
    </row>
    <row r="70" spans="2:15">
      <c r="B70" s="12" t="s">
        <v>44</v>
      </c>
      <c r="C70" s="53" t="str">
        <f t="shared" si="4"/>
        <v/>
      </c>
      <c r="D70" s="59" t="str">
        <f>IF('Data sheet'!BS2="",IF('Data validation'!BS4="M","Missing Data",""),'Data sheet'!BS2)</f>
        <v/>
      </c>
      <c r="E70" s="8"/>
      <c r="F70" s="22"/>
      <c r="G70" s="22"/>
      <c r="H70" s="22"/>
      <c r="I70" s="22"/>
      <c r="J70" s="22"/>
      <c r="K70" s="22"/>
      <c r="L70" s="22"/>
      <c r="M70" s="22"/>
      <c r="N70" s="22"/>
      <c r="O70" s="15"/>
    </row>
    <row r="71" spans="2:15">
      <c r="B71" s="12" t="s">
        <v>45</v>
      </c>
      <c r="C71" s="53" t="str">
        <f t="shared" si="4"/>
        <v/>
      </c>
      <c r="D71" s="59" t="str">
        <f>IF('Data sheet'!BT2="",IF('Data validation'!BT4="M","Missing Data",""),'Data sheet'!BT2)</f>
        <v/>
      </c>
      <c r="E71" s="8"/>
      <c r="F71" s="22"/>
      <c r="G71" s="22"/>
      <c r="H71" s="22"/>
      <c r="I71" s="22"/>
      <c r="J71" s="22"/>
      <c r="K71" s="22"/>
      <c r="L71" s="22"/>
      <c r="M71" s="22"/>
      <c r="N71" s="22"/>
      <c r="O71" s="15"/>
    </row>
    <row r="72" spans="2:15">
      <c r="B72" s="12" t="s">
        <v>46</v>
      </c>
      <c r="C72" s="53" t="str">
        <f t="shared" si="4"/>
        <v/>
      </c>
      <c r="D72" s="59" t="str">
        <f>IF('Data sheet'!BU2="",IF('Data validation'!BU4="M","Missing Data",""),'Data sheet'!BU2)</f>
        <v/>
      </c>
      <c r="E72" s="8"/>
      <c r="F72" s="22"/>
      <c r="G72" s="22"/>
      <c r="H72" s="22"/>
      <c r="I72" s="22"/>
      <c r="J72" s="22"/>
      <c r="K72" s="22"/>
      <c r="L72" s="22"/>
      <c r="M72" s="22"/>
      <c r="N72" s="22"/>
      <c r="O72" s="15"/>
    </row>
    <row r="73" spans="2:15">
      <c r="B73" s="12" t="s">
        <v>48</v>
      </c>
      <c r="C73" s="53" t="str">
        <f t="shared" si="4"/>
        <v/>
      </c>
      <c r="D73" s="59" t="str">
        <f>IF('Data sheet'!BV2="",IF('Data validation'!BV4="M","Missing Data",""),'Data sheet'!BV2)</f>
        <v/>
      </c>
      <c r="E73" s="8"/>
      <c r="F73" s="22"/>
      <c r="G73" s="22"/>
      <c r="H73" s="22"/>
      <c r="I73" s="22"/>
      <c r="J73" s="22"/>
      <c r="K73" s="22"/>
      <c r="L73" s="22"/>
      <c r="M73" s="22"/>
      <c r="N73" s="22"/>
      <c r="O73" s="15"/>
    </row>
    <row r="74" spans="2:15">
      <c r="B74" s="12" t="s">
        <v>93</v>
      </c>
      <c r="C74" s="53" t="str">
        <f t="shared" si="4"/>
        <v/>
      </c>
      <c r="D74" s="59" t="str">
        <f>IF('Data sheet'!BW2="",IF('Data validation'!BW4="M","Missing Data",""),'Data sheet'!BW2)</f>
        <v/>
      </c>
      <c r="E74" s="8"/>
      <c r="F74" s="22"/>
      <c r="G74" s="22"/>
      <c r="H74" s="22"/>
      <c r="I74" s="22"/>
      <c r="J74" s="22"/>
      <c r="K74" s="22"/>
      <c r="L74" s="22"/>
      <c r="M74" s="22"/>
      <c r="N74" s="22"/>
      <c r="O74" s="15"/>
    </row>
    <row r="75" spans="2:15">
      <c r="B75" s="12" t="s">
        <v>47</v>
      </c>
      <c r="C75" s="53" t="str">
        <f t="shared" si="4"/>
        <v/>
      </c>
      <c r="D75" s="59" t="str">
        <f>IF('Data sheet'!BX2="",IF('Data validation'!BX4="M","Missing Data",""),'Data sheet'!BX2)</f>
        <v/>
      </c>
      <c r="E75" s="8"/>
      <c r="F75" s="22"/>
      <c r="G75" s="22"/>
      <c r="H75" s="22"/>
      <c r="I75" s="22"/>
      <c r="J75" s="22"/>
      <c r="K75" s="22"/>
      <c r="L75" s="22"/>
      <c r="M75" s="22"/>
      <c r="N75" s="22"/>
      <c r="O75" s="15"/>
    </row>
    <row r="76" spans="2:15">
      <c r="B76" s="12" t="s">
        <v>49</v>
      </c>
      <c r="C76" s="53" t="str">
        <f t="shared" si="4"/>
        <v/>
      </c>
      <c r="D76" s="59" t="str">
        <f>IF('Data sheet'!BY2="",IF('Data validation'!BY4="M","Missing Data",""),'Data sheet'!BY2)</f>
        <v/>
      </c>
      <c r="E76" s="8"/>
      <c r="F76" s="22"/>
      <c r="G76" s="22"/>
      <c r="H76" s="22"/>
      <c r="I76" s="22"/>
      <c r="J76" s="22"/>
      <c r="K76" s="22"/>
      <c r="L76" s="22"/>
      <c r="M76" s="22"/>
      <c r="N76" s="22"/>
      <c r="O76" s="15"/>
    </row>
    <row r="77" spans="2:15">
      <c r="B77" s="12" t="s">
        <v>50</v>
      </c>
      <c r="C77" s="53" t="str">
        <f t="shared" si="4"/>
        <v/>
      </c>
      <c r="D77" s="59" t="str">
        <f>IF('Data sheet'!BZ2="",IF('Data validation'!BZ4="M","Missing Data",""),'Data sheet'!BZ2)</f>
        <v/>
      </c>
      <c r="E77" s="8"/>
      <c r="F77" s="22"/>
      <c r="G77" s="22"/>
      <c r="H77" s="22"/>
      <c r="I77" s="22"/>
      <c r="J77" s="22"/>
      <c r="K77" s="22"/>
      <c r="L77" s="22"/>
      <c r="M77" s="22"/>
      <c r="N77" s="22"/>
      <c r="O77" s="15"/>
    </row>
    <row r="78" spans="2:15">
      <c r="B78" s="12" t="s">
        <v>51</v>
      </c>
      <c r="C78" s="53" t="str">
        <f t="shared" si="4"/>
        <v/>
      </c>
      <c r="D78" s="59" t="str">
        <f>IF('Data sheet'!CA2="",IF('Data validation'!CA4="M","Missing Data",""),'Data sheet'!CA2)</f>
        <v/>
      </c>
      <c r="E78" s="8"/>
      <c r="F78" s="22"/>
      <c r="G78" s="22"/>
      <c r="H78" s="22"/>
      <c r="I78" s="22"/>
      <c r="J78" s="22"/>
      <c r="K78" s="22"/>
      <c r="L78" s="22"/>
      <c r="M78" s="22"/>
      <c r="N78" s="22"/>
      <c r="O78" s="15"/>
    </row>
    <row r="79" spans="2:15">
      <c r="B79" s="12" t="s">
        <v>52</v>
      </c>
      <c r="C79" s="53" t="str">
        <f t="shared" si="4"/>
        <v/>
      </c>
      <c r="D79" s="84" t="str">
        <f>IF('Data sheet'!CB2="",IF('Data validation'!CB4="M","Missing Data",""),'Data sheet'!CB2)</f>
        <v/>
      </c>
      <c r="E79" s="8"/>
      <c r="F79" s="22"/>
      <c r="G79" s="22"/>
      <c r="H79" s="22"/>
      <c r="I79" s="22"/>
      <c r="J79" s="22"/>
      <c r="K79" s="22"/>
      <c r="L79" s="22"/>
      <c r="M79" s="22"/>
      <c r="N79" s="22"/>
      <c r="O79" s="15"/>
    </row>
    <row r="80" spans="2:15" ht="18">
      <c r="B80" s="29" t="s">
        <v>108</v>
      </c>
      <c r="C80" s="28"/>
      <c r="D80" s="30"/>
      <c r="E80" s="30"/>
      <c r="F80" s="30"/>
      <c r="G80" s="30"/>
      <c r="H80" s="30"/>
      <c r="I80" s="30"/>
      <c r="J80" s="30"/>
      <c r="K80" s="30"/>
      <c r="L80" s="30"/>
      <c r="M80" s="30"/>
      <c r="N80" s="30"/>
      <c r="O80" s="31"/>
    </row>
    <row r="81" spans="2:15">
      <c r="B81" s="17" t="s">
        <v>57</v>
      </c>
      <c r="C81" s="85" t="str">
        <f>IF('Data sheet'!R2="",IF('Data validation'!R4="M","Missing Data",""),'Data sheet'!R2)</f>
        <v/>
      </c>
      <c r="D81" s="38" t="str">
        <f>IF(OR(C81="", $D$5=""),"",C81/$D$5)</f>
        <v/>
      </c>
      <c r="E81" s="8"/>
      <c r="F81" s="22"/>
      <c r="G81" s="22"/>
      <c r="H81" s="22"/>
      <c r="I81" s="22"/>
      <c r="J81" s="22"/>
      <c r="K81" s="22"/>
      <c r="L81" s="22"/>
      <c r="M81" s="22"/>
      <c r="N81" s="22"/>
      <c r="O81" s="15"/>
    </row>
    <row r="82" spans="2:15">
      <c r="B82" s="17" t="s">
        <v>42</v>
      </c>
      <c r="C82" s="85" t="str">
        <f>IF('Data sheet'!S2="",IF('Data validation'!S4="M","Missing Data",""),'Data sheet'!S2)</f>
        <v/>
      </c>
      <c r="D82" s="38" t="str">
        <f>IF(OR(C82="", $D$5=""),"",C82/$D$5)</f>
        <v/>
      </c>
      <c r="E82" s="8"/>
      <c r="F82" s="22"/>
      <c r="G82" s="22"/>
      <c r="H82" s="22"/>
      <c r="I82" s="22"/>
      <c r="J82" s="22"/>
      <c r="K82" s="22"/>
      <c r="L82" s="22"/>
      <c r="M82" s="22"/>
      <c r="N82" s="22"/>
      <c r="O82" s="15"/>
    </row>
    <row r="83" spans="2:15">
      <c r="B83" s="17" t="s">
        <v>68</v>
      </c>
      <c r="C83" s="86" t="str">
        <f>IF('Data sheet'!T2="",IF('Data validation'!T4="M","Missing Data",""),'Data sheet'!T2)</f>
        <v/>
      </c>
      <c r="D83" s="56" t="str">
        <f t="shared" ref="D83:D84" si="5">IF(OR(C83="", $D$5=""),"",C83/$D$5)</f>
        <v/>
      </c>
      <c r="E83" s="8"/>
      <c r="F83" s="22"/>
      <c r="G83" s="22"/>
      <c r="H83" s="22"/>
      <c r="I83" s="22"/>
      <c r="J83" s="22"/>
      <c r="K83" s="22"/>
      <c r="L83" s="22"/>
      <c r="M83" s="22"/>
      <c r="N83" s="22"/>
      <c r="O83" s="15"/>
    </row>
    <row r="84" spans="2:15" ht="15.75" thickBot="1">
      <c r="B84" s="14" t="s">
        <v>43</v>
      </c>
      <c r="C84" s="40" t="str">
        <f>IF(COUNTBLANK(C81:C83)=3,"",SUM(C81:C83))</f>
        <v/>
      </c>
      <c r="D84" s="57" t="str">
        <f t="shared" si="5"/>
        <v/>
      </c>
      <c r="E84" s="8"/>
      <c r="F84" s="22"/>
      <c r="G84" s="22"/>
      <c r="H84" s="22"/>
      <c r="I84" s="22"/>
      <c r="J84" s="22"/>
      <c r="K84" s="22"/>
      <c r="L84" s="22"/>
      <c r="M84" s="22"/>
      <c r="N84" s="22"/>
      <c r="O84" s="15"/>
    </row>
    <row r="85" spans="2:15" ht="18.75" thickTop="1">
      <c r="B85" s="29" t="s">
        <v>103</v>
      </c>
      <c r="C85" s="28"/>
      <c r="D85" s="30"/>
      <c r="E85" s="30"/>
      <c r="F85" s="30"/>
      <c r="G85" s="30"/>
      <c r="H85" s="30"/>
      <c r="I85" s="30"/>
      <c r="J85" s="30"/>
      <c r="K85" s="30"/>
      <c r="L85" s="30"/>
      <c r="M85" s="30"/>
      <c r="N85" s="30"/>
      <c r="O85" s="31"/>
    </row>
    <row r="86" spans="2:15">
      <c r="B86" s="25" t="s">
        <v>55</v>
      </c>
      <c r="C86" s="87" t="str">
        <f>IF('Data sheet'!CC2="",IF('Data validation'!CC4="M","Missing Data",""),'Data sheet'!CC2)</f>
        <v>Missing Data</v>
      </c>
      <c r="D86" s="26"/>
      <c r="E86" s="26"/>
      <c r="F86" s="26"/>
      <c r="G86" s="26"/>
      <c r="H86" s="26"/>
      <c r="I86" s="26"/>
      <c r="J86" s="26"/>
      <c r="K86" s="26"/>
      <c r="L86" s="26"/>
      <c r="M86" s="26"/>
      <c r="N86" s="26"/>
      <c r="O86" s="27"/>
    </row>
    <row r="87" spans="2:15">
      <c r="B87" s="25" t="s">
        <v>12</v>
      </c>
      <c r="C87" s="87">
        <f>IF('Data sheet'!CD2="",IF('Data validation'!CD4="M","Missing Data",""),'Data sheet'!CD2)</f>
        <v>0.05</v>
      </c>
      <c r="D87" s="26"/>
      <c r="E87" s="26"/>
      <c r="F87" s="26"/>
      <c r="G87" s="26"/>
      <c r="H87" s="26"/>
      <c r="I87" s="26"/>
      <c r="J87" s="26"/>
      <c r="K87" s="26"/>
      <c r="L87" s="26"/>
      <c r="M87" s="26"/>
      <c r="N87" s="26"/>
      <c r="O87" s="27"/>
    </row>
    <row r="88" spans="2:15">
      <c r="B88" s="18"/>
      <c r="C88" s="19"/>
      <c r="D88" s="20"/>
      <c r="E88" s="20"/>
      <c r="F88" s="20"/>
      <c r="G88" s="20"/>
      <c r="H88" s="20"/>
      <c r="I88" s="20"/>
      <c r="J88" s="20"/>
      <c r="K88" s="20"/>
      <c r="L88" s="20"/>
      <c r="M88" s="20"/>
      <c r="N88" s="20"/>
      <c r="O88" s="21"/>
    </row>
    <row r="90" spans="2:15">
      <c r="B90" s="35" t="s">
        <v>104</v>
      </c>
      <c r="C90" s="36"/>
      <c r="D90" s="36"/>
      <c r="E90" s="36"/>
      <c r="F90" s="36"/>
      <c r="G90" s="36"/>
      <c r="H90" s="36"/>
      <c r="I90" s="36"/>
      <c r="J90" s="36"/>
      <c r="K90" s="36"/>
      <c r="L90" s="36"/>
      <c r="M90" s="36"/>
      <c r="N90" s="36"/>
      <c r="O90" s="37"/>
    </row>
    <row r="91" spans="2:15" ht="15.75" thickBot="1">
      <c r="B91" s="13" t="s">
        <v>15</v>
      </c>
      <c r="C91" s="7"/>
      <c r="D91" s="88" t="str">
        <f>IF('Data sheet'!BI2="",IF('Data validation'!BI4="M","Missing Data",""),'Data sheet'!BI2)</f>
        <v/>
      </c>
      <c r="E91" s="7"/>
      <c r="F91" s="22"/>
      <c r="G91" s="22"/>
      <c r="H91" s="22"/>
      <c r="I91" s="22"/>
      <c r="J91" s="22"/>
      <c r="K91" s="22"/>
      <c r="L91" s="22"/>
      <c r="M91" s="22"/>
      <c r="N91" s="22"/>
      <c r="O91" s="15"/>
    </row>
    <row r="92" spans="2:15" ht="15.75" thickTop="1">
      <c r="B92" s="13" t="s">
        <v>63</v>
      </c>
      <c r="C92" s="53" t="str">
        <f t="shared" ref="C92:C96" si="6">IF(OR(D92="",$D$5=""),"",D92*$D$5)</f>
        <v/>
      </c>
      <c r="D92" s="89" t="str">
        <f>IF('Data sheet'!BJ2="",IF('Data validation'!BJ4="M","Missing Data",""),'Data sheet'!BJ2)</f>
        <v/>
      </c>
      <c r="E92" s="90" t="str">
        <f t="shared" ref="E92:E95" si="7">IF(OR($D$92="",D92=""),"",D92/$D$92)</f>
        <v/>
      </c>
      <c r="F92" s="22"/>
      <c r="G92" s="22"/>
      <c r="H92" s="22"/>
      <c r="I92" s="22"/>
      <c r="J92" s="22"/>
      <c r="K92" s="22"/>
      <c r="L92" s="22"/>
      <c r="M92" s="22"/>
      <c r="N92" s="22"/>
      <c r="O92" s="15"/>
    </row>
    <row r="93" spans="2:15">
      <c r="B93" s="13" t="s">
        <v>64</v>
      </c>
      <c r="C93" s="53" t="str">
        <f t="shared" si="6"/>
        <v/>
      </c>
      <c r="D93" s="80" t="str">
        <f>IF('Data sheet'!BK2="",IF('Data validation'!BK4="M","Missing Data",""),'Data sheet'!BK2)</f>
        <v/>
      </c>
      <c r="E93" s="90" t="str">
        <f t="shared" si="7"/>
        <v/>
      </c>
      <c r="F93" s="22"/>
      <c r="G93" s="22"/>
      <c r="H93" s="22"/>
      <c r="I93" s="22"/>
      <c r="J93" s="22"/>
      <c r="K93" s="22"/>
      <c r="L93" s="22"/>
      <c r="M93" s="22"/>
      <c r="N93" s="22"/>
      <c r="O93" s="15"/>
    </row>
    <row r="94" spans="2:15">
      <c r="B94" s="13" t="s">
        <v>65</v>
      </c>
      <c r="C94" s="53" t="str">
        <f t="shared" si="6"/>
        <v/>
      </c>
      <c r="D94" s="80" t="str">
        <f>IF('Data sheet'!BL2="",IF('Data validation'!BL4="M","Missing Data",""),'Data sheet'!BL2)</f>
        <v/>
      </c>
      <c r="E94" s="90" t="str">
        <f t="shared" si="7"/>
        <v/>
      </c>
      <c r="F94" s="22"/>
      <c r="G94" s="22"/>
      <c r="H94" s="22"/>
      <c r="I94" s="22"/>
      <c r="J94" s="22"/>
      <c r="K94" s="22"/>
      <c r="L94" s="22"/>
      <c r="M94" s="22"/>
      <c r="N94" s="22"/>
      <c r="O94" s="15"/>
    </row>
    <row r="95" spans="2:15">
      <c r="B95" s="13" t="s">
        <v>67</v>
      </c>
      <c r="C95" s="53" t="str">
        <f t="shared" si="6"/>
        <v/>
      </c>
      <c r="D95" s="80" t="str">
        <f>IF('Data sheet'!BM2="",IF('Data validation'!BM4="M","Missing Data",""),'Data sheet'!BM2)</f>
        <v/>
      </c>
      <c r="E95" s="90" t="str">
        <f t="shared" si="7"/>
        <v/>
      </c>
      <c r="F95" s="22"/>
      <c r="G95" s="22"/>
      <c r="H95" s="22"/>
      <c r="I95" s="22"/>
      <c r="J95" s="22"/>
      <c r="K95" s="22"/>
      <c r="L95" s="22"/>
      <c r="M95" s="22"/>
      <c r="N95" s="22"/>
      <c r="O95" s="15"/>
    </row>
    <row r="96" spans="2:15">
      <c r="B96" s="13" t="s">
        <v>66</v>
      </c>
      <c r="C96" s="53" t="str">
        <f t="shared" si="6"/>
        <v/>
      </c>
      <c r="D96" s="80" t="str">
        <f>IF('Data sheet'!BN2="",IF('Data validation'!BN4="M","Missing Data",""),'Data sheet'!BN2)</f>
        <v/>
      </c>
      <c r="E96" s="90" t="str">
        <f>IF(OR($D$92="",D96=""),"",D96/$D$92)</f>
        <v/>
      </c>
      <c r="F96" s="8" t="str">
        <f>IF('Data sheet'!M2="",IF('Data validation'!M4="M","Missing Data",""),'Data sheet'!M2)</f>
        <v/>
      </c>
      <c r="G96" s="22"/>
      <c r="H96" s="22"/>
      <c r="I96" s="22"/>
      <c r="J96" s="22"/>
      <c r="K96" s="22"/>
      <c r="L96" s="22"/>
      <c r="M96" s="22"/>
      <c r="N96" s="22"/>
      <c r="O96" s="15"/>
    </row>
    <row r="97" spans="2:15">
      <c r="B97" s="23"/>
      <c r="C97" s="20"/>
      <c r="D97" s="20"/>
      <c r="E97" s="20"/>
      <c r="F97" s="20"/>
      <c r="G97" s="20"/>
      <c r="H97" s="20"/>
      <c r="I97" s="20"/>
      <c r="J97" s="20"/>
      <c r="K97" s="20"/>
      <c r="L97" s="20"/>
      <c r="M97" s="20"/>
      <c r="N97" s="20"/>
      <c r="O97" s="21"/>
    </row>
    <row r="99" spans="2:15">
      <c r="B99" s="35" t="s">
        <v>105</v>
      </c>
      <c r="C99" s="32"/>
      <c r="D99" s="33"/>
      <c r="E99" s="33"/>
      <c r="F99" s="33"/>
      <c r="G99" s="33"/>
      <c r="H99" s="33"/>
      <c r="I99" s="33"/>
      <c r="J99" s="33"/>
      <c r="K99" s="33"/>
      <c r="L99" s="33"/>
      <c r="M99" s="33"/>
      <c r="N99" s="33"/>
      <c r="O99" s="34"/>
    </row>
    <row r="100" spans="2:15" ht="30" customHeight="1">
      <c r="B100" s="52" t="s">
        <v>3</v>
      </c>
      <c r="C100" s="99" t="str">
        <f>IF('Data sheet'!CO2="",IF('Data validation'!CO4="M","Missing Data",""),'Data sheet'!CO2)</f>
        <v/>
      </c>
      <c r="D100" s="99"/>
      <c r="E100" s="99"/>
      <c r="F100" s="99"/>
      <c r="G100" s="99"/>
      <c r="H100" s="99"/>
      <c r="I100" s="99"/>
      <c r="J100" s="99"/>
      <c r="K100" s="99"/>
      <c r="L100" s="99"/>
      <c r="M100" s="99"/>
      <c r="N100" s="99"/>
      <c r="O100" s="15"/>
    </row>
    <row r="101" spans="2:15" ht="30" customHeight="1">
      <c r="B101" s="52" t="s">
        <v>4</v>
      </c>
      <c r="C101" s="100" t="str">
        <f>IF('Data sheet'!CP2="",IF('Data validation'!CP4="M","Missing Data",""),'Data sheet'!CP2)</f>
        <v/>
      </c>
      <c r="D101" s="100"/>
      <c r="E101" s="100"/>
      <c r="F101" s="100"/>
      <c r="G101" s="100"/>
      <c r="H101" s="100"/>
      <c r="I101" s="100"/>
      <c r="J101" s="100"/>
      <c r="K101" s="100"/>
      <c r="L101" s="100"/>
      <c r="M101" s="100"/>
      <c r="N101" s="100"/>
      <c r="O101" s="15"/>
    </row>
    <row r="102" spans="2:15" ht="30" customHeight="1">
      <c r="B102" s="52" t="s">
        <v>54</v>
      </c>
      <c r="C102" s="100" t="str">
        <f>IF('Data sheet'!CQ2="",IF('Data validation'!CQ4="M","Missing Data",""),'Data sheet'!CQ2)</f>
        <v>Information on returns</v>
      </c>
      <c r="D102" s="100"/>
      <c r="E102" s="100"/>
      <c r="F102" s="100"/>
      <c r="G102" s="100"/>
      <c r="H102" s="100"/>
      <c r="I102" s="100"/>
      <c r="J102" s="100"/>
      <c r="K102" s="100"/>
      <c r="L102" s="100"/>
      <c r="M102" s="100"/>
      <c r="N102" s="100"/>
      <c r="O102" s="15"/>
    </row>
    <row r="103" spans="2:15" ht="30" customHeight="1">
      <c r="B103" s="52" t="s">
        <v>56</v>
      </c>
      <c r="C103" s="101" t="str">
        <f>IF('Data sheet'!CR2="",IF('Data validation'!CR4="M","Missing Data",""),'Data sheet'!CR2)</f>
        <v/>
      </c>
      <c r="D103" s="101"/>
      <c r="E103" s="101"/>
      <c r="F103" s="101"/>
      <c r="G103" s="101"/>
      <c r="H103" s="101"/>
      <c r="I103" s="101"/>
      <c r="J103" s="101"/>
      <c r="K103" s="101"/>
      <c r="L103" s="101"/>
      <c r="M103" s="101"/>
      <c r="N103" s="101"/>
      <c r="O103" s="15"/>
    </row>
    <row r="104" spans="2:15">
      <c r="B104" s="18"/>
      <c r="C104" s="19"/>
      <c r="D104" s="20"/>
      <c r="E104" s="20"/>
      <c r="F104" s="20"/>
      <c r="G104" s="20"/>
      <c r="H104" s="20"/>
      <c r="I104" s="20"/>
      <c r="J104" s="20"/>
      <c r="K104" s="20"/>
      <c r="L104" s="20"/>
      <c r="M104" s="20"/>
      <c r="N104" s="20"/>
      <c r="O104" s="21"/>
    </row>
    <row r="106" spans="2:15">
      <c r="B106" t="s">
        <v>109</v>
      </c>
    </row>
  </sheetData>
  <sheetProtection algorithmName="SHA-512" hashValue="mg2pWSjJfv4UNOyuvlC6b4A2BVitIBrjbggPvOUy82GyEJ/sloFl/Omc37NBzo3JXSN34RxEhCNIcuYuW1GOTw==" saltValue="ZAIcsqBxyltQ7ulAVjDhcw==" spinCount="100000" sheet="1" objects="1" scenarios="1" formatRows="0"/>
  <protectedRanges>
    <protectedRange sqref="D4:I5" name="Range1_2"/>
  </protectedRanges>
  <mergeCells count="11">
    <mergeCell ref="D4:I4"/>
    <mergeCell ref="D5:I5"/>
    <mergeCell ref="D6:I6"/>
    <mergeCell ref="D7:I7"/>
    <mergeCell ref="D8:I8"/>
    <mergeCell ref="H9:I9"/>
    <mergeCell ref="C100:N100"/>
    <mergeCell ref="C101:N101"/>
    <mergeCell ref="C102:N102"/>
    <mergeCell ref="C103:N103"/>
    <mergeCell ref="E9:F9"/>
  </mergeCells>
  <conditionalFormatting sqref="E20:N20">
    <cfRule type="expression" dxfId="37" priority="9">
      <formula>IF($D$20="",1)</formula>
    </cfRule>
  </conditionalFormatting>
  <conditionalFormatting sqref="E21:N21">
    <cfRule type="expression" dxfId="36" priority="8">
      <formula>IF($D$21="",1)</formula>
    </cfRule>
  </conditionalFormatting>
  <conditionalFormatting sqref="E22:N22">
    <cfRule type="expression" dxfId="35" priority="7">
      <formula>IF($D$22="",1)</formula>
    </cfRule>
  </conditionalFormatting>
  <conditionalFormatting sqref="E23:N23">
    <cfRule type="expression" dxfId="34" priority="6">
      <formula>IF($D$23="",1)</formula>
    </cfRule>
  </conditionalFormatting>
  <conditionalFormatting sqref="E24:N24">
    <cfRule type="expression" dxfId="33" priority="5">
      <formula>IF($D$24="",1)</formula>
    </cfRule>
  </conditionalFormatting>
  <conditionalFormatting sqref="E25:N25">
    <cfRule type="expression" dxfId="32" priority="4">
      <formula>IF($D$25="",1)</formula>
    </cfRule>
  </conditionalFormatting>
  <conditionalFormatting sqref="E26:N26">
    <cfRule type="expression" dxfId="31" priority="3">
      <formula>IF($D$26="",1)</formula>
    </cfRule>
  </conditionalFormatting>
  <conditionalFormatting sqref="E28:N28">
    <cfRule type="expression" priority="2">
      <formula>IF($D$28="",1)</formula>
    </cfRule>
  </conditionalFormatting>
  <pageMargins left="0.25" right="0.25" top="0.75" bottom="0.75" header="0.3" footer="0.3"/>
  <pageSetup paperSize="8" scale="5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2" id="{72D29EC3-E01A-431F-A151-40F6EEB53315}">
            <xm:f>IF('Data sheet'!$O$2="N",1)</xm:f>
            <x14:dxf>
              <fill>
                <patternFill>
                  <bgColor theme="2"/>
                </patternFill>
              </fill>
            </x14:dxf>
          </x14:cfRule>
          <xm:sqref>E20:N28</xm:sqref>
        </x14:conditionalFormatting>
        <x14:conditionalFormatting xmlns:xm="http://schemas.microsoft.com/office/excel/2006/main">
          <x14:cfRule type="expression" priority="41" id="{189BB8FD-BF0F-4810-9EAB-A403AECF15D5}">
            <xm:f>IF('Data sheet'!$O$2="N",1)</xm:f>
            <x14:dxf>
              <fill>
                <patternFill>
                  <bgColor theme="2" tint="-9.9948118533890809E-2"/>
                </patternFill>
              </fill>
            </x14:dxf>
          </x14:cfRule>
          <xm:sqref>E13:N18</xm:sqref>
        </x14:conditionalFormatting>
        <x14:conditionalFormatting xmlns:xm="http://schemas.microsoft.com/office/excel/2006/main">
          <x14:cfRule type="expression" priority="40" id="{FB3B0908-5E14-4254-BC79-85A2D27B597A}">
            <xm:f>IF('Data sheet'!$CS$2="N",1)</xm:f>
            <x14:dxf>
              <fill>
                <patternFill>
                  <bgColor theme="2" tint="-9.9948118533890809E-2"/>
                </patternFill>
              </fill>
            </x14:dxf>
          </x14:cfRule>
          <xm:sqref>E13:E16</xm:sqref>
        </x14:conditionalFormatting>
        <x14:conditionalFormatting xmlns:xm="http://schemas.microsoft.com/office/excel/2006/main">
          <x14:cfRule type="expression" priority="39" id="{2FDCB562-4CAE-4EA9-A974-E26FCA113432}">
            <xm:f>IF('Data sheet'!$CZ$2="N",1)</xm:f>
            <x14:dxf>
              <fill>
                <patternFill>
                  <bgColor theme="2" tint="-9.9948118533890809E-2"/>
                </patternFill>
              </fill>
            </x14:dxf>
          </x14:cfRule>
          <xm:sqref>F13:F16</xm:sqref>
        </x14:conditionalFormatting>
        <x14:conditionalFormatting xmlns:xm="http://schemas.microsoft.com/office/excel/2006/main">
          <x14:cfRule type="expression" priority="38" id="{84C4085F-112C-4D3C-B3DD-E1F2D8352219}">
            <xm:f>IF('Data sheet'!$DG$2="N",1)</xm:f>
            <x14:dxf>
              <fill>
                <patternFill>
                  <bgColor theme="2" tint="-9.9948118533890809E-2"/>
                </patternFill>
              </fill>
            </x14:dxf>
          </x14:cfRule>
          <xm:sqref>G13:G16</xm:sqref>
        </x14:conditionalFormatting>
        <x14:conditionalFormatting xmlns:xm="http://schemas.microsoft.com/office/excel/2006/main">
          <x14:cfRule type="expression" priority="36" id="{F8333B72-9E9A-4CD8-8C5F-244A553B5875}">
            <xm:f>IF('Data sheet'!$DU$2="N",1)</xm:f>
            <x14:dxf>
              <fill>
                <patternFill>
                  <bgColor theme="2" tint="-9.9948118533890809E-2"/>
                </patternFill>
              </fill>
            </x14:dxf>
          </x14:cfRule>
          <xm:sqref>I13:I14</xm:sqref>
        </x14:conditionalFormatting>
        <x14:conditionalFormatting xmlns:xm="http://schemas.microsoft.com/office/excel/2006/main">
          <x14:cfRule type="expression" priority="35" id="{BA1604AB-B383-4177-B62F-E80F084E46FA}">
            <xm:f>IF('Data sheet'!$EB$2="N",1)</xm:f>
            <x14:dxf>
              <fill>
                <patternFill>
                  <bgColor theme="2" tint="-9.9948118533890809E-2"/>
                </patternFill>
              </fill>
            </x14:dxf>
          </x14:cfRule>
          <xm:sqref>J13:J14</xm:sqref>
        </x14:conditionalFormatting>
        <x14:conditionalFormatting xmlns:xm="http://schemas.microsoft.com/office/excel/2006/main">
          <x14:cfRule type="expression" priority="34" id="{E3C98F7F-BBD6-4F20-AB0B-B1D552F6C56E}">
            <xm:f>IF('Data sheet'!$EI$2="N",1)</xm:f>
            <x14:dxf>
              <fill>
                <patternFill>
                  <bgColor theme="2" tint="-9.9948118533890809E-2"/>
                </patternFill>
              </fill>
            </x14:dxf>
          </x14:cfRule>
          <xm:sqref>K13:K16</xm:sqref>
        </x14:conditionalFormatting>
        <x14:conditionalFormatting xmlns:xm="http://schemas.microsoft.com/office/excel/2006/main">
          <x14:cfRule type="expression" priority="33" id="{95FD9034-30B4-4A5A-B793-76166C5D9A90}">
            <xm:f>IF('Data sheet'!$EP$2="N",1)</xm:f>
            <x14:dxf>
              <fill>
                <patternFill>
                  <bgColor theme="2" tint="-9.9948118533890809E-2"/>
                </patternFill>
              </fill>
            </x14:dxf>
          </x14:cfRule>
          <xm:sqref>L13:L16</xm:sqref>
        </x14:conditionalFormatting>
        <x14:conditionalFormatting xmlns:xm="http://schemas.microsoft.com/office/excel/2006/main">
          <x14:cfRule type="expression" priority="32" id="{19479BE2-B61C-47B2-8AE8-632BB1258B75}">
            <xm:f>IF('Data sheet'!$EW$2="N",1)</xm:f>
            <x14:dxf>
              <fill>
                <patternFill>
                  <bgColor theme="2" tint="-9.9948118533890809E-2"/>
                </patternFill>
              </fill>
            </x14:dxf>
          </x14:cfRule>
          <xm:sqref>M13:M16</xm:sqref>
        </x14:conditionalFormatting>
        <x14:conditionalFormatting xmlns:xm="http://schemas.microsoft.com/office/excel/2006/main">
          <x14:cfRule type="expression" priority="31" id="{2D1519B2-F619-4011-BA65-BA53312DFD46}">
            <xm:f>IF('Data sheet'!$FD$2="N",1)</xm:f>
            <x14:dxf>
              <fill>
                <patternFill>
                  <bgColor theme="2" tint="-9.9948118533890809E-2"/>
                </patternFill>
              </fill>
            </x14:dxf>
          </x14:cfRule>
          <xm:sqref>N13:N16</xm:sqref>
        </x14:conditionalFormatting>
        <x14:conditionalFormatting xmlns:xm="http://schemas.microsoft.com/office/excel/2006/main">
          <x14:cfRule type="expression" priority="30" id="{B95E369B-7F0E-49D5-B98C-B5C368C2F73B}">
            <xm:f>IF('Data sheet'!$CS$2="N",1)</xm:f>
            <x14:dxf>
              <fill>
                <patternFill>
                  <bgColor theme="2"/>
                </patternFill>
              </fill>
            </x14:dxf>
          </x14:cfRule>
          <xm:sqref>E20:E28</xm:sqref>
        </x14:conditionalFormatting>
        <x14:conditionalFormatting xmlns:xm="http://schemas.microsoft.com/office/excel/2006/main">
          <x14:cfRule type="expression" priority="29" id="{75DB60B3-AF43-402F-82DA-79D02074DBF7}">
            <xm:f>IF('Data sheet'!$CZ$2="N",1)</xm:f>
            <x14:dxf>
              <fill>
                <patternFill>
                  <bgColor theme="2"/>
                </patternFill>
              </fill>
            </x14:dxf>
          </x14:cfRule>
          <xm:sqref>F20:F28</xm:sqref>
        </x14:conditionalFormatting>
        <x14:conditionalFormatting xmlns:xm="http://schemas.microsoft.com/office/excel/2006/main">
          <x14:cfRule type="expression" priority="28" id="{6E06F3EB-FAF9-4553-80C0-4E1175C8975E}">
            <xm:f>IF('Data sheet'!$DG$2="N",1)</xm:f>
            <x14:dxf>
              <fill>
                <patternFill>
                  <bgColor theme="2"/>
                </patternFill>
              </fill>
            </x14:dxf>
          </x14:cfRule>
          <xm:sqref>G20:G28</xm:sqref>
        </x14:conditionalFormatting>
        <x14:conditionalFormatting xmlns:xm="http://schemas.microsoft.com/office/excel/2006/main">
          <x14:cfRule type="expression" priority="27" id="{149A9762-FE64-4B9E-A078-4FDC212E1287}">
            <xm:f>IF('Data sheet'!$DN$2="N",1)</xm:f>
            <x14:dxf>
              <fill>
                <patternFill>
                  <bgColor theme="2"/>
                </patternFill>
              </fill>
            </x14:dxf>
          </x14:cfRule>
          <xm:sqref>H20:H28</xm:sqref>
        </x14:conditionalFormatting>
        <x14:conditionalFormatting xmlns:xm="http://schemas.microsoft.com/office/excel/2006/main">
          <x14:cfRule type="expression" priority="26" id="{D68F43C6-35D1-40C8-8F45-286E4827BEAF}">
            <xm:f>IF('Data sheet'!$DU$2="N",1)</xm:f>
            <x14:dxf>
              <fill>
                <patternFill>
                  <bgColor theme="2"/>
                </patternFill>
              </fill>
            </x14:dxf>
          </x14:cfRule>
          <xm:sqref>I20:I28</xm:sqref>
        </x14:conditionalFormatting>
        <x14:conditionalFormatting xmlns:xm="http://schemas.microsoft.com/office/excel/2006/main">
          <x14:cfRule type="expression" priority="25" id="{E805CCAA-6C29-4423-93B4-548A4F1DE0FD}">
            <xm:f>IF('Data sheet'!$EB$2="N",1)</xm:f>
            <x14:dxf>
              <fill>
                <patternFill>
                  <bgColor theme="2"/>
                </patternFill>
              </fill>
            </x14:dxf>
          </x14:cfRule>
          <xm:sqref>J20:J28</xm:sqref>
        </x14:conditionalFormatting>
        <x14:conditionalFormatting xmlns:xm="http://schemas.microsoft.com/office/excel/2006/main">
          <x14:cfRule type="expression" priority="24" id="{BFEEA784-DAA4-4B68-A951-67B5C0ED88D9}">
            <xm:f>IF('Data sheet'!$EI$2="N",1)</xm:f>
            <x14:dxf>
              <fill>
                <patternFill>
                  <bgColor theme="2"/>
                </patternFill>
              </fill>
            </x14:dxf>
          </x14:cfRule>
          <xm:sqref>K20:K28</xm:sqref>
        </x14:conditionalFormatting>
        <x14:conditionalFormatting xmlns:xm="http://schemas.microsoft.com/office/excel/2006/main">
          <x14:cfRule type="expression" priority="23" id="{9E5D4258-7F28-4639-A312-AFC7747B4D06}">
            <xm:f>IF('Data sheet'!$EP$2="N",1)</xm:f>
            <x14:dxf>
              <fill>
                <patternFill>
                  <bgColor theme="2"/>
                </patternFill>
              </fill>
            </x14:dxf>
          </x14:cfRule>
          <xm:sqref>L20:L28</xm:sqref>
        </x14:conditionalFormatting>
        <x14:conditionalFormatting xmlns:xm="http://schemas.microsoft.com/office/excel/2006/main">
          <x14:cfRule type="expression" priority="22" id="{1B5B0FC1-3D40-4A65-A6FB-9EF0281D9D1B}">
            <xm:f>IF('Data sheet'!$EW$2="N",1)</xm:f>
            <x14:dxf>
              <fill>
                <patternFill>
                  <bgColor theme="2"/>
                </patternFill>
              </fill>
            </x14:dxf>
          </x14:cfRule>
          <xm:sqref>M20:M28</xm:sqref>
        </x14:conditionalFormatting>
        <x14:conditionalFormatting xmlns:xm="http://schemas.microsoft.com/office/excel/2006/main">
          <x14:cfRule type="expression" priority="21" id="{DA017652-9AC2-405A-87B2-807D54CD3B3B}">
            <xm:f>IF('Data sheet'!$FD$2="N",1)</xm:f>
            <x14:dxf>
              <fill>
                <patternFill>
                  <bgColor theme="2"/>
                </patternFill>
              </fill>
            </x14:dxf>
          </x14:cfRule>
          <xm:sqref>N20:N28</xm:sqref>
        </x14:conditionalFormatting>
        <x14:conditionalFormatting xmlns:xm="http://schemas.microsoft.com/office/excel/2006/main">
          <x14:cfRule type="expression" priority="19" id="{DA54260E-3AAD-46EB-B440-7C1FA9AFDA1F}">
            <xm:f>IF('Data sheet'!$DN$2="N",1)</xm:f>
            <x14:dxf>
              <fill>
                <patternFill>
                  <bgColor theme="2" tint="-9.9948118533890809E-2"/>
                </patternFill>
              </fill>
            </x14:dxf>
          </x14:cfRule>
          <xm:sqref>H13:H14</xm:sqref>
        </x14:conditionalFormatting>
        <x14:conditionalFormatting xmlns:xm="http://schemas.microsoft.com/office/excel/2006/main">
          <x14:cfRule type="expression" priority="18" id="{C176A4B1-9746-42C0-BB5B-1681BE80F22E}">
            <xm:f>IF('Data sheet'!$K$2="N",1)</xm:f>
            <x14:dxf>
              <fill>
                <patternFill>
                  <bgColor theme="2"/>
                </patternFill>
              </fill>
            </x14:dxf>
          </x14:cfRule>
          <xm:sqref>C58:D61 B61 C101</xm:sqref>
        </x14:conditionalFormatting>
        <x14:conditionalFormatting xmlns:xm="http://schemas.microsoft.com/office/excel/2006/main">
          <x14:cfRule type="expression" priority="17" id="{B1B0070A-4E4D-4C36-BD28-5A348E4E8716}">
            <xm:f>IF('Data sheet'!$L$2="N",1)</xm:f>
            <x14:dxf>
              <fill>
                <patternFill>
                  <bgColor theme="2"/>
                </patternFill>
              </fill>
            </x14:dxf>
          </x14:cfRule>
          <xm:sqref>C63:D67 B67 C91:E96</xm:sqref>
        </x14:conditionalFormatting>
        <x14:conditionalFormatting xmlns:xm="http://schemas.microsoft.com/office/excel/2006/main">
          <x14:cfRule type="expression" priority="16" id="{59982ED6-F258-47FF-AFA6-0912F0332C09}">
            <xm:f>IF('Data sheet'!$N$2="N",1)</xm:f>
            <x14:dxf>
              <fill>
                <patternFill>
                  <bgColor theme="2"/>
                </patternFill>
              </fill>
            </x14:dxf>
          </x14:cfRule>
          <xm:sqref>C69:D79</xm:sqref>
        </x14:conditionalFormatting>
        <x14:conditionalFormatting xmlns:xm="http://schemas.microsoft.com/office/excel/2006/main">
          <x14:cfRule type="expression" priority="15" id="{705D1ADC-62A6-40C1-B7B3-6C43FF3A90BA}">
            <xm:f>IF('Data sheet'!$H$2&lt;&gt;"F",1)</xm:f>
            <x14:dxf>
              <fill>
                <patternFill>
                  <bgColor theme="2" tint="-9.9948118533890809E-2"/>
                </patternFill>
              </fill>
            </x14:dxf>
          </x14:cfRule>
          <xm:sqref>D17:D18</xm:sqref>
        </x14:conditionalFormatting>
        <x14:conditionalFormatting xmlns:xm="http://schemas.microsoft.com/office/excel/2006/main">
          <x14:cfRule type="expression" priority="14" id="{4617E45E-349C-42E8-BB43-4994AB024933}">
            <xm:f>IF('Data sheet'!$H$2&lt;&gt;"F",1)</xm:f>
            <x14:dxf>
              <fill>
                <patternFill>
                  <bgColor theme="2"/>
                </patternFill>
              </fill>
            </x14:dxf>
          </x14:cfRule>
          <xm:sqref>C27:D27</xm:sqref>
        </x14:conditionalFormatting>
        <x14:conditionalFormatting xmlns:xm="http://schemas.microsoft.com/office/excel/2006/main">
          <x14:cfRule type="expression" priority="13" id="{C7A927E1-4D09-4D78-98A0-38E2E182CDE8}">
            <xm:f>IF('Data sheet'!$H$2="F",1)</xm:f>
            <x14:dxf>
              <fill>
                <patternFill>
                  <bgColor theme="2"/>
                </patternFill>
              </fill>
            </x14:dxf>
          </x14:cfRule>
          <xm:sqref>C37:D55</xm:sqref>
        </x14:conditionalFormatting>
        <x14:conditionalFormatting xmlns:xm="http://schemas.microsoft.com/office/excel/2006/main">
          <x14:cfRule type="expression" priority="12" id="{8063CD8F-76B9-40D1-B4DB-8A6A312CEEE2}">
            <xm:f>IF('Data sheet'!$H$2&lt;&gt;"F",1)</xm:f>
            <x14:dxf>
              <fill>
                <patternFill>
                  <bgColor theme="2"/>
                </patternFill>
              </fill>
            </x14:dxf>
          </x14:cfRule>
          <xm:sqref>C32:D35</xm:sqref>
        </x14:conditionalFormatting>
        <x14:conditionalFormatting xmlns:xm="http://schemas.microsoft.com/office/excel/2006/main">
          <x14:cfRule type="expression" priority="11" id="{17DC1ACF-F882-4678-8BB6-481E4CF1C84A}">
            <xm:f>IF('Data sheet'!$H$2="F",1)</xm:f>
            <x14:dxf>
              <fill>
                <patternFill>
                  <bgColor theme="2" tint="-9.9948118533890809E-2"/>
                </patternFill>
              </fill>
            </x14:dxf>
          </x14:cfRule>
          <xm:sqref>C86</xm:sqref>
        </x14:conditionalFormatting>
        <x14:conditionalFormatting xmlns:xm="http://schemas.microsoft.com/office/excel/2006/main">
          <x14:cfRule type="expression" priority="1" id="{E69E3E26-AC74-431E-BCC9-BBC5E5405EA7}">
            <xm:f>IF('Data sheet'!$K$2="N",1)</xm:f>
            <x14:dxf>
              <fill>
                <patternFill>
                  <bgColor theme="2"/>
                </patternFill>
              </fill>
            </x14:dxf>
          </x14:cfRule>
          <xm:sqref>B84 C81:D84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
  <sheetViews>
    <sheetView workbookViewId="0"/>
  </sheetViews>
  <sheetFormatPr defaultRowHeight="15"/>
  <sheetData>
    <row r="1" spans="1:200" s="61" customFormat="1">
      <c r="A1" s="61" t="s">
        <v>110</v>
      </c>
      <c r="B1" s="61" t="s">
        <v>111</v>
      </c>
      <c r="C1" s="61" t="s">
        <v>112</v>
      </c>
      <c r="D1" s="61" t="s">
        <v>113</v>
      </c>
      <c r="E1" s="61" t="s">
        <v>114</v>
      </c>
      <c r="F1" s="61" t="s">
        <v>115</v>
      </c>
      <c r="G1" s="61" t="s">
        <v>116</v>
      </c>
      <c r="H1" s="61" t="s">
        <v>117</v>
      </c>
      <c r="I1" s="61" t="s">
        <v>118</v>
      </c>
      <c r="J1" s="61" t="s">
        <v>119</v>
      </c>
      <c r="K1" s="61" t="s">
        <v>120</v>
      </c>
      <c r="L1" s="61" t="s">
        <v>121</v>
      </c>
      <c r="M1" s="61" t="s">
        <v>122</v>
      </c>
      <c r="N1" s="61" t="s">
        <v>123</v>
      </c>
      <c r="O1" s="61" t="s">
        <v>124</v>
      </c>
      <c r="P1" s="61" t="s">
        <v>125</v>
      </c>
      <c r="Q1" s="61" t="s">
        <v>126</v>
      </c>
      <c r="R1" s="61" t="s">
        <v>127</v>
      </c>
      <c r="S1" s="61" t="s">
        <v>128</v>
      </c>
      <c r="T1" s="61" t="s">
        <v>129</v>
      </c>
      <c r="U1" s="61" t="s">
        <v>130</v>
      </c>
      <c r="V1" s="61" t="s">
        <v>131</v>
      </c>
      <c r="W1" s="61" t="s">
        <v>132</v>
      </c>
      <c r="X1" s="61" t="s">
        <v>133</v>
      </c>
      <c r="Y1" s="61" t="s">
        <v>134</v>
      </c>
      <c r="Z1" s="61" t="s">
        <v>135</v>
      </c>
      <c r="AA1" s="61" t="s">
        <v>136</v>
      </c>
      <c r="AB1" s="61" t="s">
        <v>137</v>
      </c>
      <c r="AC1" s="61" t="s">
        <v>138</v>
      </c>
      <c r="AD1" s="61" t="s">
        <v>139</v>
      </c>
      <c r="AE1" s="61" t="s">
        <v>140</v>
      </c>
      <c r="AF1" s="61" t="s">
        <v>141</v>
      </c>
      <c r="AG1" s="61" t="s">
        <v>142</v>
      </c>
      <c r="AH1" s="61" t="s">
        <v>143</v>
      </c>
      <c r="AI1" s="61" t="s">
        <v>144</v>
      </c>
      <c r="AJ1" s="61" t="s">
        <v>145</v>
      </c>
      <c r="AK1" s="61" t="s">
        <v>146</v>
      </c>
      <c r="AL1" s="61" t="s">
        <v>147</v>
      </c>
      <c r="AM1" s="61" t="s">
        <v>148</v>
      </c>
      <c r="AN1" s="61" t="s">
        <v>149</v>
      </c>
      <c r="AO1" s="61" t="s">
        <v>150</v>
      </c>
      <c r="AP1" s="61" t="s">
        <v>151</v>
      </c>
      <c r="AQ1" s="61" t="s">
        <v>326</v>
      </c>
      <c r="AR1" s="61" t="s">
        <v>327</v>
      </c>
      <c r="AS1" s="61" t="s">
        <v>152</v>
      </c>
      <c r="AT1" s="61" t="s">
        <v>153</v>
      </c>
      <c r="AU1" s="61" t="s">
        <v>154</v>
      </c>
      <c r="AV1" s="61" t="s">
        <v>155</v>
      </c>
      <c r="AW1" s="61" t="s">
        <v>156</v>
      </c>
      <c r="AX1" s="61" t="s">
        <v>157</v>
      </c>
      <c r="AY1" s="61" t="s">
        <v>158</v>
      </c>
      <c r="AZ1" s="61" t="s">
        <v>328</v>
      </c>
      <c r="BA1" s="61" t="s">
        <v>159</v>
      </c>
      <c r="BB1" s="61" t="s">
        <v>160</v>
      </c>
      <c r="BC1" s="61" t="s">
        <v>161</v>
      </c>
      <c r="BD1" s="61" t="s">
        <v>162</v>
      </c>
      <c r="BE1" s="61" t="s">
        <v>163</v>
      </c>
      <c r="BF1" s="61" t="s">
        <v>164</v>
      </c>
      <c r="BG1" s="61" t="s">
        <v>165</v>
      </c>
      <c r="BH1" s="61" t="s">
        <v>166</v>
      </c>
      <c r="BI1" s="61" t="s">
        <v>167</v>
      </c>
      <c r="BJ1" s="61" t="s">
        <v>168</v>
      </c>
      <c r="BK1" s="61" t="s">
        <v>169</v>
      </c>
      <c r="BL1" s="61" t="s">
        <v>170</v>
      </c>
      <c r="BM1" s="61" t="s">
        <v>171</v>
      </c>
      <c r="BN1" s="61" t="s">
        <v>172</v>
      </c>
      <c r="BO1" s="61" t="s">
        <v>173</v>
      </c>
      <c r="BP1" s="61" t="s">
        <v>174</v>
      </c>
      <c r="BQ1" s="61" t="s">
        <v>175</v>
      </c>
      <c r="BR1" s="61" t="s">
        <v>176</v>
      </c>
      <c r="BS1" s="61" t="s">
        <v>177</v>
      </c>
      <c r="BT1" s="61" t="s">
        <v>178</v>
      </c>
      <c r="BU1" s="61" t="s">
        <v>179</v>
      </c>
      <c r="BV1" s="61" t="s">
        <v>180</v>
      </c>
      <c r="BW1" s="61" t="s">
        <v>181</v>
      </c>
      <c r="BX1" s="61" t="s">
        <v>182</v>
      </c>
      <c r="BY1" s="61" t="s">
        <v>183</v>
      </c>
      <c r="BZ1" s="61" t="s">
        <v>184</v>
      </c>
      <c r="CA1" s="61" t="s">
        <v>185</v>
      </c>
      <c r="CB1" s="61" t="s">
        <v>186</v>
      </c>
      <c r="CC1" s="61" t="s">
        <v>187</v>
      </c>
      <c r="CD1" s="61" t="s">
        <v>188</v>
      </c>
      <c r="CE1" s="61" t="s">
        <v>189</v>
      </c>
      <c r="CF1" s="61" t="s">
        <v>190</v>
      </c>
      <c r="CG1" s="61" t="s">
        <v>191</v>
      </c>
      <c r="CH1" s="61" t="s">
        <v>192</v>
      </c>
      <c r="CI1" s="61" t="s">
        <v>193</v>
      </c>
      <c r="CJ1" s="61" t="s">
        <v>194</v>
      </c>
      <c r="CK1" s="61" t="s">
        <v>195</v>
      </c>
      <c r="CL1" s="61" t="s">
        <v>196</v>
      </c>
      <c r="CM1" s="61" t="s">
        <v>197</v>
      </c>
      <c r="CN1" s="61" t="s">
        <v>198</v>
      </c>
      <c r="CO1" s="61" t="s">
        <v>199</v>
      </c>
      <c r="CP1" s="61" t="s">
        <v>200</v>
      </c>
      <c r="CQ1" s="61" t="s">
        <v>201</v>
      </c>
      <c r="CR1" s="61" t="s">
        <v>202</v>
      </c>
      <c r="CS1" s="61" t="s">
        <v>203</v>
      </c>
      <c r="CT1" s="61" t="s">
        <v>204</v>
      </c>
      <c r="CU1" s="61" t="s">
        <v>205</v>
      </c>
      <c r="CV1" s="61" t="s">
        <v>206</v>
      </c>
      <c r="CW1" s="61" t="s">
        <v>207</v>
      </c>
      <c r="CX1" s="61" t="s">
        <v>208</v>
      </c>
      <c r="CY1" s="61" t="s">
        <v>209</v>
      </c>
      <c r="CZ1" s="61" t="s">
        <v>210</v>
      </c>
      <c r="DA1" s="61" t="s">
        <v>211</v>
      </c>
      <c r="DB1" s="61" t="s">
        <v>212</v>
      </c>
      <c r="DC1" s="61" t="s">
        <v>213</v>
      </c>
      <c r="DD1" s="61" t="s">
        <v>214</v>
      </c>
      <c r="DE1" s="61" t="s">
        <v>215</v>
      </c>
      <c r="DF1" s="61" t="s">
        <v>216</v>
      </c>
      <c r="DG1" s="61" t="s">
        <v>217</v>
      </c>
      <c r="DH1" s="61" t="s">
        <v>218</v>
      </c>
      <c r="DI1" s="61" t="s">
        <v>219</v>
      </c>
      <c r="DJ1" s="61" t="s">
        <v>220</v>
      </c>
      <c r="DK1" s="61" t="s">
        <v>221</v>
      </c>
      <c r="DL1" s="61" t="s">
        <v>222</v>
      </c>
      <c r="DM1" s="61" t="s">
        <v>223</v>
      </c>
      <c r="DN1" s="61" t="s">
        <v>224</v>
      </c>
      <c r="DO1" s="61" t="s">
        <v>225</v>
      </c>
      <c r="DP1" s="61" t="s">
        <v>226</v>
      </c>
      <c r="DQ1" s="61" t="s">
        <v>227</v>
      </c>
      <c r="DR1" s="61" t="s">
        <v>228</v>
      </c>
      <c r="DS1" s="61" t="s">
        <v>229</v>
      </c>
      <c r="DT1" s="61" t="s">
        <v>230</v>
      </c>
      <c r="DU1" s="61" t="s">
        <v>231</v>
      </c>
      <c r="DV1" s="61" t="s">
        <v>232</v>
      </c>
      <c r="DW1" s="61" t="s">
        <v>233</v>
      </c>
      <c r="DX1" s="61" t="s">
        <v>234</v>
      </c>
      <c r="DY1" s="61" t="s">
        <v>235</v>
      </c>
      <c r="DZ1" s="61" t="s">
        <v>236</v>
      </c>
      <c r="EA1" s="61" t="s">
        <v>237</v>
      </c>
      <c r="EB1" s="61" t="s">
        <v>238</v>
      </c>
      <c r="EC1" s="61" t="s">
        <v>239</v>
      </c>
      <c r="ED1" s="61" t="s">
        <v>240</v>
      </c>
      <c r="EE1" s="61" t="s">
        <v>241</v>
      </c>
      <c r="EF1" s="61" t="s">
        <v>242</v>
      </c>
      <c r="EG1" s="61" t="s">
        <v>243</v>
      </c>
      <c r="EH1" s="61" t="s">
        <v>244</v>
      </c>
      <c r="EI1" s="61" t="s">
        <v>245</v>
      </c>
      <c r="EJ1" s="61" t="s">
        <v>246</v>
      </c>
      <c r="EK1" s="61" t="s">
        <v>247</v>
      </c>
      <c r="EL1" s="61" t="s">
        <v>248</v>
      </c>
      <c r="EM1" s="61" t="s">
        <v>249</v>
      </c>
      <c r="EN1" s="61" t="s">
        <v>250</v>
      </c>
      <c r="EO1" s="61" t="s">
        <v>251</v>
      </c>
      <c r="EP1" s="61" t="s">
        <v>252</v>
      </c>
      <c r="EQ1" s="61" t="s">
        <v>253</v>
      </c>
      <c r="ER1" s="61" t="s">
        <v>254</v>
      </c>
      <c r="ES1" s="61" t="s">
        <v>255</v>
      </c>
      <c r="ET1" s="61" t="s">
        <v>256</v>
      </c>
      <c r="EU1" s="61" t="s">
        <v>257</v>
      </c>
      <c r="EV1" s="61" t="s">
        <v>258</v>
      </c>
      <c r="EW1" s="61" t="s">
        <v>329</v>
      </c>
      <c r="EX1" s="61" t="s">
        <v>259</v>
      </c>
      <c r="EY1" s="61" t="s">
        <v>260</v>
      </c>
      <c r="EZ1" s="61" t="s">
        <v>261</v>
      </c>
      <c r="FA1" s="61" t="s">
        <v>262</v>
      </c>
      <c r="FB1" s="61" t="s">
        <v>263</v>
      </c>
      <c r="FC1" s="61" t="s">
        <v>264</v>
      </c>
      <c r="FD1" s="61" t="s">
        <v>265</v>
      </c>
      <c r="FE1" s="61" t="s">
        <v>266</v>
      </c>
      <c r="FF1" s="61" t="s">
        <v>267</v>
      </c>
      <c r="FG1" s="61" t="s">
        <v>268</v>
      </c>
      <c r="FH1" s="61" t="s">
        <v>269</v>
      </c>
      <c r="FI1" s="61" t="s">
        <v>270</v>
      </c>
      <c r="FJ1" s="61" t="s">
        <v>271</v>
      </c>
      <c r="FK1" s="61" t="s">
        <v>272</v>
      </c>
      <c r="FL1" s="61" t="s">
        <v>273</v>
      </c>
      <c r="FM1" s="61" t="s">
        <v>274</v>
      </c>
      <c r="FN1" s="61" t="s">
        <v>275</v>
      </c>
      <c r="FO1" s="61" t="s">
        <v>276</v>
      </c>
      <c r="FP1" s="61" t="s">
        <v>277</v>
      </c>
      <c r="FQ1" s="61" t="s">
        <v>278</v>
      </c>
      <c r="FR1" s="61" t="s">
        <v>279</v>
      </c>
      <c r="FS1" s="61" t="s">
        <v>280</v>
      </c>
      <c r="FT1" s="61" t="s">
        <v>281</v>
      </c>
      <c r="FU1" s="61" t="s">
        <v>282</v>
      </c>
      <c r="FV1" s="61" t="s">
        <v>283</v>
      </c>
      <c r="FW1" s="61" t="s">
        <v>284</v>
      </c>
      <c r="FX1" s="61" t="s">
        <v>285</v>
      </c>
      <c r="FY1" s="61" t="s">
        <v>286</v>
      </c>
      <c r="FZ1" s="61" t="s">
        <v>287</v>
      </c>
      <c r="GA1" s="61" t="s">
        <v>288</v>
      </c>
      <c r="GB1" s="61" t="s">
        <v>289</v>
      </c>
      <c r="GC1" s="61" t="s">
        <v>290</v>
      </c>
      <c r="GD1" s="61" t="s">
        <v>291</v>
      </c>
      <c r="GE1" s="61" t="s">
        <v>292</v>
      </c>
      <c r="GF1" s="61" t="s">
        <v>293</v>
      </c>
      <c r="GG1" s="61" t="s">
        <v>294</v>
      </c>
      <c r="GH1" s="61" t="s">
        <v>295</v>
      </c>
      <c r="GI1" s="61" t="s">
        <v>296</v>
      </c>
      <c r="GJ1" s="61" t="s">
        <v>297</v>
      </c>
      <c r="GK1" s="61" t="s">
        <v>298</v>
      </c>
      <c r="GL1" s="61" t="s">
        <v>299</v>
      </c>
      <c r="GM1" s="61" t="s">
        <v>300</v>
      </c>
      <c r="GN1" s="61" t="s">
        <v>301</v>
      </c>
      <c r="GO1" s="61" t="s">
        <v>302</v>
      </c>
      <c r="GP1" s="61" t="s">
        <v>303</v>
      </c>
      <c r="GQ1" s="61" t="s">
        <v>304</v>
      </c>
      <c r="GR1" s="61" t="s">
        <v>305</v>
      </c>
    </row>
    <row r="2" spans="1:200">
      <c r="A2" t="s">
        <v>306</v>
      </c>
      <c r="B2">
        <v>1</v>
      </c>
      <c r="C2" t="s">
        <v>307</v>
      </c>
      <c r="D2" t="s">
        <v>308</v>
      </c>
      <c r="E2" s="62" t="s">
        <v>309</v>
      </c>
      <c r="F2" s="62" t="s">
        <v>310</v>
      </c>
      <c r="G2" t="s">
        <v>311</v>
      </c>
      <c r="H2" s="63" t="s">
        <v>315</v>
      </c>
      <c r="I2" s="63" t="s">
        <v>312</v>
      </c>
      <c r="J2" s="63" t="s">
        <v>312</v>
      </c>
      <c r="K2" s="63" t="s">
        <v>312</v>
      </c>
      <c r="L2" s="63" t="s">
        <v>312</v>
      </c>
      <c r="M2" s="63"/>
      <c r="N2" s="63" t="s">
        <v>312</v>
      </c>
      <c r="O2" s="63" t="s">
        <v>312</v>
      </c>
      <c r="P2" s="63"/>
      <c r="U2" s="64">
        <v>1E-3</v>
      </c>
      <c r="V2" s="64"/>
      <c r="W2" s="64"/>
      <c r="X2" s="64"/>
      <c r="Y2" s="64"/>
      <c r="Z2" s="64"/>
      <c r="AA2" s="64"/>
      <c r="AB2" s="64"/>
      <c r="AC2" s="64"/>
      <c r="AD2" s="64">
        <v>1E-3</v>
      </c>
      <c r="AE2" s="64">
        <v>1E-3</v>
      </c>
      <c r="AF2" s="64"/>
      <c r="AG2" s="64">
        <v>1E-3</v>
      </c>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5"/>
      <c r="BJ2" s="64"/>
      <c r="BK2" s="64"/>
      <c r="BL2" s="64"/>
      <c r="BM2" s="64"/>
      <c r="BN2" s="64"/>
      <c r="BO2" s="64"/>
      <c r="BP2" s="64"/>
      <c r="BQ2" s="64"/>
      <c r="BR2" s="64"/>
      <c r="BS2" s="64"/>
      <c r="BT2" s="64"/>
      <c r="BU2" s="64"/>
      <c r="BV2" s="64"/>
      <c r="BW2" s="64"/>
      <c r="BX2" s="64"/>
      <c r="BY2" s="64"/>
      <c r="BZ2" s="64"/>
      <c r="CA2" s="64"/>
      <c r="CB2" s="64"/>
      <c r="CC2" s="64"/>
      <c r="CD2" s="64">
        <v>0.05</v>
      </c>
      <c r="CE2" s="65">
        <v>1000000</v>
      </c>
      <c r="CF2" s="65">
        <v>1000000</v>
      </c>
      <c r="CG2" s="65">
        <v>100000</v>
      </c>
      <c r="CH2" s="65">
        <v>100000</v>
      </c>
      <c r="CI2" s="65">
        <v>10000</v>
      </c>
      <c r="CJ2" s="65">
        <v>10000</v>
      </c>
      <c r="CK2" s="65"/>
      <c r="CL2" s="65"/>
      <c r="CM2" s="65"/>
      <c r="CN2" s="65"/>
      <c r="CQ2" t="s">
        <v>313</v>
      </c>
      <c r="CS2" t="s">
        <v>314</v>
      </c>
      <c r="CT2" s="64"/>
      <c r="CU2" s="64"/>
      <c r="CV2" s="64"/>
      <c r="CW2" s="64"/>
      <c r="CX2" s="64"/>
      <c r="CY2" s="64"/>
      <c r="CZ2" t="s">
        <v>314</v>
      </c>
      <c r="DA2" s="64"/>
      <c r="DB2" s="64"/>
      <c r="DC2" s="64"/>
      <c r="DD2" s="64"/>
      <c r="DE2" s="64"/>
      <c r="DF2" s="64"/>
      <c r="DG2" t="s">
        <v>314</v>
      </c>
      <c r="DH2" s="64"/>
      <c r="DI2" s="64"/>
      <c r="DJ2" s="64"/>
      <c r="DK2" s="64"/>
      <c r="DL2" s="64"/>
      <c r="DM2" s="64"/>
      <c r="DN2" t="s">
        <v>314</v>
      </c>
      <c r="DO2" s="64"/>
      <c r="DP2" s="64"/>
      <c r="DQ2" s="64"/>
      <c r="DR2" s="64"/>
      <c r="DS2" s="64"/>
      <c r="DT2" s="64"/>
      <c r="DU2" t="s">
        <v>314</v>
      </c>
      <c r="DV2" s="64"/>
      <c r="DW2" s="64"/>
      <c r="DX2" s="64"/>
      <c r="DY2" s="64"/>
      <c r="DZ2" s="64"/>
      <c r="EA2" s="64"/>
      <c r="EB2" t="s">
        <v>314</v>
      </c>
      <c r="EC2" s="64"/>
      <c r="ED2" s="64"/>
      <c r="EE2" s="64"/>
      <c r="EF2" s="64"/>
      <c r="EG2" s="64"/>
      <c r="EH2" s="64"/>
      <c r="EI2" t="s">
        <v>314</v>
      </c>
      <c r="EJ2" s="64"/>
      <c r="EK2" s="64"/>
      <c r="EL2" s="64"/>
      <c r="EM2" s="64"/>
      <c r="EN2" s="64"/>
      <c r="EO2" s="64"/>
      <c r="EP2" t="s">
        <v>314</v>
      </c>
      <c r="EQ2" s="64"/>
      <c r="ER2" s="64"/>
      <c r="ES2" s="64"/>
      <c r="ET2" s="64"/>
      <c r="EU2" s="64"/>
      <c r="EV2" s="64"/>
      <c r="EW2" t="s">
        <v>314</v>
      </c>
      <c r="EX2" s="64"/>
      <c r="EY2" s="64"/>
      <c r="EZ2" s="64"/>
      <c r="FA2" s="64"/>
      <c r="FB2" s="64"/>
      <c r="FC2" s="64"/>
      <c r="FD2" t="s">
        <v>314</v>
      </c>
      <c r="FE2" s="64"/>
      <c r="FF2" s="64"/>
      <c r="FG2" s="64"/>
      <c r="FH2" s="64"/>
      <c r="FI2" s="64"/>
      <c r="FJ2" s="64"/>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row>
  </sheetData>
  <sheetProtection algorithmName="SHA-512" hashValue="V6GfwS4nMvGxg+9GudSUIGxmDlXlsKA/ogVvheo3sH0CWzoSvI0kjQZxkXO4LdKat/bgXNV9QJF3eDdZ2wXivw==" saltValue="RgMsiAD9uh7UefIFtTCadw==" spinCount="100000" sheet="1" objects="1" scenarios="1"/>
  <protectedRanges>
    <protectedRange sqref="A2:XFD2" name="Rang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4"/>
  <sheetViews>
    <sheetView workbookViewId="0"/>
  </sheetViews>
  <sheetFormatPr defaultRowHeight="15"/>
  <sheetData>
    <row r="1" spans="1:201" s="61" customFormat="1">
      <c r="A1" s="61" t="s">
        <v>110</v>
      </c>
      <c r="B1" s="61" t="s">
        <v>111</v>
      </c>
      <c r="C1" s="61" t="s">
        <v>112</v>
      </c>
      <c r="D1" s="61" t="s">
        <v>113</v>
      </c>
      <c r="E1" s="61" t="s">
        <v>114</v>
      </c>
      <c r="F1" s="61" t="s">
        <v>115</v>
      </c>
      <c r="G1" s="61" t="s">
        <v>116</v>
      </c>
      <c r="H1" s="61" t="s">
        <v>117</v>
      </c>
      <c r="I1" s="61" t="s">
        <v>118</v>
      </c>
      <c r="J1" s="61" t="s">
        <v>119</v>
      </c>
      <c r="K1" s="61" t="s">
        <v>120</v>
      </c>
      <c r="L1" s="61" t="s">
        <v>121</v>
      </c>
      <c r="M1" s="61" t="s">
        <v>122</v>
      </c>
      <c r="N1" s="61" t="s">
        <v>123</v>
      </c>
      <c r="O1" s="61" t="s">
        <v>124</v>
      </c>
      <c r="P1" s="61" t="s">
        <v>125</v>
      </c>
      <c r="Q1" s="61" t="s">
        <v>126</v>
      </c>
      <c r="R1" s="61" t="s">
        <v>127</v>
      </c>
      <c r="S1" s="61" t="s">
        <v>128</v>
      </c>
      <c r="T1" s="61" t="s">
        <v>129</v>
      </c>
      <c r="U1" s="61" t="s">
        <v>130</v>
      </c>
      <c r="V1" s="61" t="s">
        <v>131</v>
      </c>
      <c r="W1" s="61" t="s">
        <v>132</v>
      </c>
      <c r="X1" s="61" t="s">
        <v>133</v>
      </c>
      <c r="Y1" s="61" t="s">
        <v>134</v>
      </c>
      <c r="Z1" s="61" t="s">
        <v>135</v>
      </c>
      <c r="AA1" s="61" t="s">
        <v>136</v>
      </c>
      <c r="AB1" s="61" t="s">
        <v>137</v>
      </c>
      <c r="AC1" s="61" t="s">
        <v>138</v>
      </c>
      <c r="AD1" s="61" t="s">
        <v>139</v>
      </c>
      <c r="AE1" s="61" t="s">
        <v>140</v>
      </c>
      <c r="AF1" s="61" t="s">
        <v>141</v>
      </c>
      <c r="AG1" s="61" t="s">
        <v>142</v>
      </c>
      <c r="AH1" s="61" t="s">
        <v>143</v>
      </c>
      <c r="AI1" s="61" t="s">
        <v>144</v>
      </c>
      <c r="AJ1" s="61" t="s">
        <v>145</v>
      </c>
      <c r="AK1" s="61" t="s">
        <v>146</v>
      </c>
      <c r="AL1" s="61" t="s">
        <v>147</v>
      </c>
      <c r="AM1" s="61" t="s">
        <v>148</v>
      </c>
      <c r="AN1" s="61" t="s">
        <v>149</v>
      </c>
      <c r="AO1" s="61" t="s">
        <v>150</v>
      </c>
      <c r="AP1" s="61" t="s">
        <v>151</v>
      </c>
      <c r="AQ1" s="61" t="s">
        <v>326</v>
      </c>
      <c r="AR1" s="61" t="s">
        <v>327</v>
      </c>
      <c r="AS1" s="61" t="s">
        <v>152</v>
      </c>
      <c r="AT1" s="61" t="s">
        <v>153</v>
      </c>
      <c r="AU1" s="61" t="s">
        <v>154</v>
      </c>
      <c r="AV1" s="61" t="s">
        <v>155</v>
      </c>
      <c r="AW1" s="61" t="s">
        <v>156</v>
      </c>
      <c r="AX1" s="61" t="s">
        <v>157</v>
      </c>
      <c r="AY1" s="61" t="s">
        <v>158</v>
      </c>
      <c r="AZ1" s="61" t="s">
        <v>328</v>
      </c>
      <c r="BA1" s="61" t="s">
        <v>159</v>
      </c>
      <c r="BB1" s="61" t="s">
        <v>160</v>
      </c>
      <c r="BC1" s="61" t="s">
        <v>161</v>
      </c>
      <c r="BD1" s="61" t="s">
        <v>162</v>
      </c>
      <c r="BE1" s="61" t="s">
        <v>163</v>
      </c>
      <c r="BF1" s="61" t="s">
        <v>164</v>
      </c>
      <c r="BG1" s="61" t="s">
        <v>165</v>
      </c>
      <c r="BH1" s="61" t="s">
        <v>166</v>
      </c>
      <c r="BI1" s="61" t="s">
        <v>167</v>
      </c>
      <c r="BJ1" s="61" t="s">
        <v>168</v>
      </c>
      <c r="BK1" s="61" t="s">
        <v>169</v>
      </c>
      <c r="BL1" s="61" t="s">
        <v>170</v>
      </c>
      <c r="BM1" s="61" t="s">
        <v>171</v>
      </c>
      <c r="BN1" s="61" t="s">
        <v>172</v>
      </c>
      <c r="BO1" s="61" t="s">
        <v>173</v>
      </c>
      <c r="BP1" s="61" t="s">
        <v>174</v>
      </c>
      <c r="BQ1" s="61" t="s">
        <v>175</v>
      </c>
      <c r="BR1" s="61" t="s">
        <v>176</v>
      </c>
      <c r="BS1" s="61" t="s">
        <v>177</v>
      </c>
      <c r="BT1" s="61" t="s">
        <v>178</v>
      </c>
      <c r="BU1" s="61" t="s">
        <v>179</v>
      </c>
      <c r="BV1" s="61" t="s">
        <v>180</v>
      </c>
      <c r="BW1" s="61" t="s">
        <v>181</v>
      </c>
      <c r="BX1" s="61" t="s">
        <v>182</v>
      </c>
      <c r="BY1" s="61" t="s">
        <v>183</v>
      </c>
      <c r="BZ1" s="61" t="s">
        <v>184</v>
      </c>
      <c r="CA1" s="61" t="s">
        <v>185</v>
      </c>
      <c r="CB1" s="61" t="s">
        <v>186</v>
      </c>
      <c r="CC1" s="61" t="s">
        <v>187</v>
      </c>
      <c r="CD1" s="61" t="s">
        <v>188</v>
      </c>
      <c r="CE1" s="61" t="s">
        <v>189</v>
      </c>
      <c r="CF1" s="61" t="s">
        <v>190</v>
      </c>
      <c r="CG1" s="61" t="s">
        <v>191</v>
      </c>
      <c r="CH1" s="61" t="s">
        <v>192</v>
      </c>
      <c r="CI1" s="61" t="s">
        <v>193</v>
      </c>
      <c r="CJ1" s="61" t="s">
        <v>194</v>
      </c>
      <c r="CK1" s="61" t="s">
        <v>195</v>
      </c>
      <c r="CL1" s="61" t="s">
        <v>196</v>
      </c>
      <c r="CM1" s="61" t="s">
        <v>197</v>
      </c>
      <c r="CN1" s="61" t="s">
        <v>198</v>
      </c>
      <c r="CO1" s="61" t="s">
        <v>199</v>
      </c>
      <c r="CP1" s="61" t="s">
        <v>200</v>
      </c>
      <c r="CQ1" s="61" t="s">
        <v>201</v>
      </c>
      <c r="CR1" s="61" t="s">
        <v>202</v>
      </c>
      <c r="CS1" s="61" t="s">
        <v>203</v>
      </c>
      <c r="CT1" s="61" t="s">
        <v>204</v>
      </c>
      <c r="CU1" s="61" t="s">
        <v>205</v>
      </c>
      <c r="CV1" s="61" t="s">
        <v>206</v>
      </c>
      <c r="CW1" s="61" t="s">
        <v>207</v>
      </c>
      <c r="CX1" s="61" t="s">
        <v>208</v>
      </c>
      <c r="CY1" s="61" t="s">
        <v>209</v>
      </c>
      <c r="CZ1" s="61" t="s">
        <v>210</v>
      </c>
      <c r="DA1" s="61" t="s">
        <v>211</v>
      </c>
      <c r="DB1" s="61" t="s">
        <v>212</v>
      </c>
      <c r="DC1" s="61" t="s">
        <v>213</v>
      </c>
      <c r="DD1" s="61" t="s">
        <v>214</v>
      </c>
      <c r="DE1" s="61" t="s">
        <v>215</v>
      </c>
      <c r="DF1" s="61" t="s">
        <v>216</v>
      </c>
      <c r="DG1" s="61" t="s">
        <v>217</v>
      </c>
      <c r="DH1" s="61" t="s">
        <v>218</v>
      </c>
      <c r="DI1" s="61" t="s">
        <v>219</v>
      </c>
      <c r="DJ1" s="61" t="s">
        <v>220</v>
      </c>
      <c r="DK1" s="61" t="s">
        <v>221</v>
      </c>
      <c r="DL1" s="61" t="s">
        <v>222</v>
      </c>
      <c r="DM1" s="61" t="s">
        <v>223</v>
      </c>
      <c r="DN1" s="61" t="s">
        <v>224</v>
      </c>
      <c r="DO1" s="61" t="s">
        <v>225</v>
      </c>
      <c r="DP1" s="61" t="s">
        <v>226</v>
      </c>
      <c r="DQ1" s="61" t="s">
        <v>227</v>
      </c>
      <c r="DR1" s="61" t="s">
        <v>228</v>
      </c>
      <c r="DS1" s="61" t="s">
        <v>229</v>
      </c>
      <c r="DT1" s="61" t="s">
        <v>230</v>
      </c>
      <c r="DU1" s="61" t="s">
        <v>231</v>
      </c>
      <c r="DV1" s="61" t="s">
        <v>232</v>
      </c>
      <c r="DW1" s="61" t="s">
        <v>233</v>
      </c>
      <c r="DX1" s="61" t="s">
        <v>234</v>
      </c>
      <c r="DY1" s="61" t="s">
        <v>235</v>
      </c>
      <c r="DZ1" s="61" t="s">
        <v>236</v>
      </c>
      <c r="EA1" s="61" t="s">
        <v>237</v>
      </c>
      <c r="EB1" s="61" t="s">
        <v>238</v>
      </c>
      <c r="EC1" s="61" t="s">
        <v>239</v>
      </c>
      <c r="ED1" s="61" t="s">
        <v>240</v>
      </c>
      <c r="EE1" s="61" t="s">
        <v>241</v>
      </c>
      <c r="EF1" s="61" t="s">
        <v>242</v>
      </c>
      <c r="EG1" s="61" t="s">
        <v>243</v>
      </c>
      <c r="EH1" s="61" t="s">
        <v>244</v>
      </c>
      <c r="EI1" s="61" t="s">
        <v>245</v>
      </c>
      <c r="EJ1" s="61" t="s">
        <v>246</v>
      </c>
      <c r="EK1" s="61" t="s">
        <v>247</v>
      </c>
      <c r="EL1" s="61" t="s">
        <v>248</v>
      </c>
      <c r="EM1" s="61" t="s">
        <v>249</v>
      </c>
      <c r="EN1" s="61" t="s">
        <v>250</v>
      </c>
      <c r="EO1" s="61" t="s">
        <v>251</v>
      </c>
      <c r="EP1" s="61" t="s">
        <v>252</v>
      </c>
      <c r="EQ1" s="61" t="s">
        <v>253</v>
      </c>
      <c r="ER1" s="61" t="s">
        <v>254</v>
      </c>
      <c r="ES1" s="61" t="s">
        <v>255</v>
      </c>
      <c r="ET1" s="61" t="s">
        <v>256</v>
      </c>
      <c r="EU1" s="61" t="s">
        <v>257</v>
      </c>
      <c r="EV1" s="61" t="s">
        <v>258</v>
      </c>
      <c r="EW1" s="61" t="s">
        <v>329</v>
      </c>
      <c r="EX1" s="61" t="s">
        <v>259</v>
      </c>
      <c r="EY1" s="61" t="s">
        <v>260</v>
      </c>
      <c r="EZ1" s="61" t="s">
        <v>261</v>
      </c>
      <c r="FA1" s="61" t="s">
        <v>262</v>
      </c>
      <c r="FB1" s="61" t="s">
        <v>263</v>
      </c>
      <c r="FC1" s="61" t="s">
        <v>264</v>
      </c>
      <c r="FD1" s="61" t="s">
        <v>265</v>
      </c>
      <c r="FE1" s="61" t="s">
        <v>266</v>
      </c>
      <c r="FF1" s="61" t="s">
        <v>267</v>
      </c>
      <c r="FG1" s="61" t="s">
        <v>268</v>
      </c>
      <c r="FH1" s="61" t="s">
        <v>269</v>
      </c>
      <c r="FI1" s="61" t="s">
        <v>270</v>
      </c>
      <c r="FJ1" s="61" t="s">
        <v>271</v>
      </c>
      <c r="FK1" s="61" t="s">
        <v>272</v>
      </c>
      <c r="FL1" s="61" t="s">
        <v>273</v>
      </c>
      <c r="FM1" s="61" t="s">
        <v>274</v>
      </c>
      <c r="FN1" s="61" t="s">
        <v>275</v>
      </c>
      <c r="FO1" s="61" t="s">
        <v>276</v>
      </c>
      <c r="FP1" s="61" t="s">
        <v>277</v>
      </c>
      <c r="FQ1" s="61" t="s">
        <v>278</v>
      </c>
      <c r="FR1" s="61" t="s">
        <v>279</v>
      </c>
      <c r="FS1" s="61" t="s">
        <v>280</v>
      </c>
      <c r="FT1" s="61" t="s">
        <v>281</v>
      </c>
      <c r="FU1" s="61" t="s">
        <v>282</v>
      </c>
      <c r="FV1" s="61" t="s">
        <v>283</v>
      </c>
      <c r="FW1" s="61" t="s">
        <v>284</v>
      </c>
      <c r="FX1" s="61" t="s">
        <v>285</v>
      </c>
      <c r="FY1" s="61" t="s">
        <v>286</v>
      </c>
      <c r="FZ1" s="61" t="s">
        <v>287</v>
      </c>
      <c r="GA1" s="61" t="s">
        <v>288</v>
      </c>
      <c r="GB1" s="61" t="s">
        <v>289</v>
      </c>
      <c r="GC1" s="61" t="s">
        <v>290</v>
      </c>
      <c r="GD1" s="61" t="s">
        <v>291</v>
      </c>
      <c r="GE1" s="61" t="s">
        <v>292</v>
      </c>
      <c r="GF1" s="61" t="s">
        <v>293</v>
      </c>
      <c r="GG1" s="61" t="s">
        <v>294</v>
      </c>
      <c r="GH1" s="61" t="s">
        <v>295</v>
      </c>
      <c r="GI1" s="61" t="s">
        <v>296</v>
      </c>
      <c r="GJ1" s="61" t="s">
        <v>297</v>
      </c>
      <c r="GK1" s="61" t="s">
        <v>298</v>
      </c>
      <c r="GL1" s="61" t="s">
        <v>299</v>
      </c>
      <c r="GM1" s="61" t="s">
        <v>300</v>
      </c>
      <c r="GN1" s="61" t="s">
        <v>301</v>
      </c>
      <c r="GO1" s="61" t="s">
        <v>302</v>
      </c>
      <c r="GP1" s="61" t="s">
        <v>303</v>
      </c>
      <c r="GQ1" s="61" t="s">
        <v>304</v>
      </c>
      <c r="GR1" s="66" t="s">
        <v>305</v>
      </c>
    </row>
    <row r="2" spans="1:201">
      <c r="A2" s="67" t="str">
        <f>IF('Data sheet'!A2="","",'Data sheet'!A2)</f>
        <v>GB000AAA0A0A</v>
      </c>
      <c r="B2" s="67">
        <f>IF('Data sheet'!B2="","",'Data sheet'!B2)</f>
        <v>1</v>
      </c>
      <c r="C2" s="67" t="str">
        <f>IF('Data sheet'!C2="","",'Data sheet'!C2)</f>
        <v>XYZ EQUITY FUND A ACC</v>
      </c>
      <c r="D2" s="67" t="str">
        <f>IF('Data sheet'!D2="","",'Data sheet'!D2)</f>
        <v>XYZ MANAGERS</v>
      </c>
      <c r="E2" s="67" t="str">
        <f>IF('Data sheet'!E2="","",'Data sheet'!E2)</f>
        <v>2017-04-06</v>
      </c>
      <c r="F2" s="67" t="str">
        <f>IF('Data sheet'!F2="","",'Data sheet'!F2)</f>
        <v>2018-04-05</v>
      </c>
      <c r="G2" s="67" t="str">
        <f>IF('Data sheet'!G2="","",'Data sheet'!G2)</f>
        <v>GBP</v>
      </c>
      <c r="H2" s="67" t="str">
        <f>IF('Data sheet'!H2="","",'Data sheet'!H2)</f>
        <v>M</v>
      </c>
      <c r="I2" s="67" t="str">
        <f>IF('Data sheet'!I2="","",'Data sheet'!I2)</f>
        <v>N</v>
      </c>
      <c r="J2" s="67" t="str">
        <f>IF('Data sheet'!J2="","",'Data sheet'!J2)</f>
        <v>N</v>
      </c>
      <c r="K2" s="67" t="str">
        <f>IF('Data sheet'!K2="","",'Data sheet'!K2)</f>
        <v>N</v>
      </c>
      <c r="L2" s="67" t="str">
        <f>IF('Data sheet'!L2="","",'Data sheet'!L2)</f>
        <v>N</v>
      </c>
      <c r="M2" s="67" t="str">
        <f>IF('Data sheet'!M2="","",'Data sheet'!M2)</f>
        <v/>
      </c>
      <c r="N2" s="67" t="str">
        <f>IF('Data sheet'!N2="","",'Data sheet'!N2)</f>
        <v>N</v>
      </c>
      <c r="O2" s="67" t="str">
        <f>IF('Data sheet'!O2="","",'Data sheet'!O2)</f>
        <v>N</v>
      </c>
      <c r="P2" s="67" t="str">
        <f>IF('Data sheet'!P2="","",'Data sheet'!P2)</f>
        <v/>
      </c>
      <c r="Q2" s="67" t="str">
        <f>IF('Data sheet'!Q2="","",'Data sheet'!Q2)</f>
        <v/>
      </c>
      <c r="R2" s="67" t="str">
        <f>IF('Data sheet'!R2="","",'Data sheet'!R2)</f>
        <v/>
      </c>
      <c r="S2" s="67" t="str">
        <f>IF('Data sheet'!S2="","",'Data sheet'!S2)</f>
        <v/>
      </c>
      <c r="T2" s="67" t="str">
        <f>IF('Data sheet'!T2="","",'Data sheet'!T2)</f>
        <v/>
      </c>
      <c r="U2" s="67">
        <f>IF('Data sheet'!U2="","",'Data sheet'!U2)</f>
        <v>1E-3</v>
      </c>
      <c r="V2" s="67" t="str">
        <f>IF('Data sheet'!V2="","",'Data sheet'!V2)</f>
        <v/>
      </c>
      <c r="W2" s="67" t="str">
        <f>IF('Data sheet'!W2="","",'Data sheet'!W2)</f>
        <v/>
      </c>
      <c r="X2" s="67" t="str">
        <f>IF('Data sheet'!X2="","",'Data sheet'!X2)</f>
        <v/>
      </c>
      <c r="Y2" s="67" t="str">
        <f>IF('Data sheet'!Y2="","",'Data sheet'!Y2)</f>
        <v/>
      </c>
      <c r="Z2" s="67" t="str">
        <f>IF('Data sheet'!Z2="","",'Data sheet'!Z2)</f>
        <v/>
      </c>
      <c r="AA2" s="67" t="str">
        <f>IF('Data sheet'!AA2="","",'Data sheet'!AA2)</f>
        <v/>
      </c>
      <c r="AB2" s="67" t="str">
        <f>IF('Data sheet'!AB2="","",'Data sheet'!AB2)</f>
        <v/>
      </c>
      <c r="AC2" s="67" t="str">
        <f>IF('Data sheet'!AC2="","",'Data sheet'!AC2)</f>
        <v/>
      </c>
      <c r="AD2" s="67">
        <f>IF('Data sheet'!AD2="","",'Data sheet'!AD2)</f>
        <v>1E-3</v>
      </c>
      <c r="AE2" s="67">
        <f>IF('Data sheet'!AE2="","",'Data sheet'!AE2)</f>
        <v>1E-3</v>
      </c>
      <c r="AF2" s="67" t="str">
        <f>IF('Data sheet'!AF2="","",'Data sheet'!AF2)</f>
        <v/>
      </c>
      <c r="AG2" s="67">
        <f>IF('Data sheet'!AG2="","",'Data sheet'!AG2)</f>
        <v>1E-3</v>
      </c>
      <c r="AH2" s="67" t="str">
        <f>IF('Data sheet'!AH2="","",'Data sheet'!AH2)</f>
        <v/>
      </c>
      <c r="AI2" s="67" t="str">
        <f>IF('Data sheet'!AI2="","",'Data sheet'!AI2)</f>
        <v/>
      </c>
      <c r="AJ2" s="67" t="str">
        <f>IF('Data sheet'!AJ2="","",'Data sheet'!AJ2)</f>
        <v/>
      </c>
      <c r="AK2" s="67" t="str">
        <f>IF('Data sheet'!AK2="","",'Data sheet'!AK2)</f>
        <v/>
      </c>
      <c r="AL2" s="67" t="str">
        <f>IF('Data sheet'!AL2="","",'Data sheet'!AL2)</f>
        <v/>
      </c>
      <c r="AM2" s="67" t="str">
        <f>IF('Data sheet'!AM2="","",'Data sheet'!AM2)</f>
        <v/>
      </c>
      <c r="AN2" s="67" t="str">
        <f>IF('Data sheet'!AN2="","",'Data sheet'!AN2)</f>
        <v/>
      </c>
      <c r="AO2" s="67" t="str">
        <f>IF('Data sheet'!AO2="","",'Data sheet'!AO2)</f>
        <v/>
      </c>
      <c r="AP2" s="67" t="str">
        <f>IF('Data sheet'!AP2="","",'Data sheet'!AP2)</f>
        <v/>
      </c>
      <c r="AQ2" s="67" t="str">
        <f>IF('Data sheet'!AQ2="","",'Data sheet'!AQ2)</f>
        <v/>
      </c>
      <c r="AR2" s="67" t="str">
        <f>IF('Data sheet'!AR2="","",'Data sheet'!AR2)</f>
        <v/>
      </c>
      <c r="AS2" s="67" t="str">
        <f>IF('Data sheet'!AS2="","",'Data sheet'!AS2)</f>
        <v/>
      </c>
      <c r="AT2" s="67" t="str">
        <f>IF('Data sheet'!AT2="","",'Data sheet'!AT2)</f>
        <v/>
      </c>
      <c r="AU2" s="67" t="str">
        <f>IF('Data sheet'!AU2="","",'Data sheet'!AU2)</f>
        <v/>
      </c>
      <c r="AV2" s="67" t="str">
        <f>IF('Data sheet'!AV2="","",'Data sheet'!AV2)</f>
        <v/>
      </c>
      <c r="AW2" s="67" t="str">
        <f>IF('Data sheet'!AW2="","",'Data sheet'!AW2)</f>
        <v/>
      </c>
      <c r="AX2" s="67" t="str">
        <f>IF('Data sheet'!AX2="","",'Data sheet'!AX2)</f>
        <v/>
      </c>
      <c r="AY2" s="67" t="str">
        <f>IF('Data sheet'!AY2="","",'Data sheet'!AY2)</f>
        <v/>
      </c>
      <c r="AZ2" s="67" t="str">
        <f>IF('Data sheet'!AZ2="","",'Data sheet'!AZ2)</f>
        <v/>
      </c>
      <c r="BA2" s="67" t="str">
        <f>IF('Data sheet'!BA2="","",'Data sheet'!BA2)</f>
        <v/>
      </c>
      <c r="BB2" s="67" t="str">
        <f>IF('Data sheet'!BB2="","",'Data sheet'!BB2)</f>
        <v/>
      </c>
      <c r="BC2" s="67" t="str">
        <f>IF('Data sheet'!BC2="","",'Data sheet'!BC2)</f>
        <v/>
      </c>
      <c r="BD2" s="67" t="str">
        <f>IF('Data sheet'!BD2="","",'Data sheet'!BD2)</f>
        <v/>
      </c>
      <c r="BE2" s="67" t="str">
        <f>IF('Data sheet'!BE2="","",'Data sheet'!BE2)</f>
        <v/>
      </c>
      <c r="BF2" s="67" t="str">
        <f>IF('Data sheet'!BF2="","",'Data sheet'!BF2)</f>
        <v/>
      </c>
      <c r="BG2" s="67" t="str">
        <f>IF('Data sheet'!BG2="","",'Data sheet'!BG2)</f>
        <v/>
      </c>
      <c r="BH2" s="67" t="str">
        <f>IF('Data sheet'!BH2="","",'Data sheet'!BH2)</f>
        <v/>
      </c>
      <c r="BI2" s="67" t="str">
        <f>IF('Data sheet'!BI2="","",'Data sheet'!BI2)</f>
        <v/>
      </c>
      <c r="BJ2" s="67" t="str">
        <f>IF('Data sheet'!BJ2="","",'Data sheet'!BJ2)</f>
        <v/>
      </c>
      <c r="BK2" s="67" t="str">
        <f>IF('Data sheet'!BK2="","",'Data sheet'!BK2)</f>
        <v/>
      </c>
      <c r="BL2" s="67" t="str">
        <f>IF('Data sheet'!BL2="","",'Data sheet'!BL2)</f>
        <v/>
      </c>
      <c r="BM2" s="67" t="str">
        <f>IF('Data sheet'!BM2="","",'Data sheet'!BM2)</f>
        <v/>
      </c>
      <c r="BN2" s="67" t="str">
        <f>IF('Data sheet'!BN2="","",'Data sheet'!BN2)</f>
        <v/>
      </c>
      <c r="BO2" s="67" t="str">
        <f>IF('Data sheet'!BO2="","",'Data sheet'!BO2)</f>
        <v/>
      </c>
      <c r="BP2" s="67" t="str">
        <f>IF('Data sheet'!BP2="","",'Data sheet'!BP2)</f>
        <v/>
      </c>
      <c r="BQ2" s="67" t="str">
        <f>IF('Data sheet'!BQ2="","",'Data sheet'!BQ2)</f>
        <v/>
      </c>
      <c r="BR2" s="67" t="str">
        <f>IF('Data sheet'!BR2="","",'Data sheet'!BR2)</f>
        <v/>
      </c>
      <c r="BS2" s="67" t="str">
        <f>IF('Data sheet'!BS2="","",'Data sheet'!BS2)</f>
        <v/>
      </c>
      <c r="BT2" s="67" t="str">
        <f>IF('Data sheet'!BT2="","",'Data sheet'!BT2)</f>
        <v/>
      </c>
      <c r="BU2" s="67" t="str">
        <f>IF('Data sheet'!BU2="","",'Data sheet'!BU2)</f>
        <v/>
      </c>
      <c r="BV2" s="67" t="str">
        <f>IF('Data sheet'!BV2="","",'Data sheet'!BV2)</f>
        <v/>
      </c>
      <c r="BW2" s="67" t="str">
        <f>IF('Data sheet'!BW2="","",'Data sheet'!BW2)</f>
        <v/>
      </c>
      <c r="BX2" s="67" t="str">
        <f>IF('Data sheet'!BX2="","",'Data sheet'!BX2)</f>
        <v/>
      </c>
      <c r="BY2" s="67" t="str">
        <f>IF('Data sheet'!BY2="","",'Data sheet'!BY2)</f>
        <v/>
      </c>
      <c r="BZ2" s="67" t="str">
        <f>IF('Data sheet'!BZ2="","",'Data sheet'!BZ2)</f>
        <v/>
      </c>
      <c r="CA2" s="67" t="str">
        <f>IF('Data sheet'!CA2="","",'Data sheet'!CA2)</f>
        <v/>
      </c>
      <c r="CB2" s="67" t="str">
        <f>IF('Data sheet'!CB2="","",'Data sheet'!CB2)</f>
        <v/>
      </c>
      <c r="CC2" s="67" t="str">
        <f>IF('Data sheet'!CC2="","",'Data sheet'!CC2)</f>
        <v/>
      </c>
      <c r="CD2" s="67">
        <f>IF('Data sheet'!CD2="","",'Data sheet'!CD2)</f>
        <v>0.05</v>
      </c>
      <c r="CE2" s="67">
        <f>IF('Data sheet'!CE2="","",'Data sheet'!CE2)</f>
        <v>1000000</v>
      </c>
      <c r="CF2" s="67">
        <f>IF('Data sheet'!CF2="","",'Data sheet'!CF2)</f>
        <v>1000000</v>
      </c>
      <c r="CG2" s="67">
        <f>IF('Data sheet'!CG2="","",'Data sheet'!CG2)</f>
        <v>100000</v>
      </c>
      <c r="CH2" s="67">
        <f>IF('Data sheet'!CH2="","",'Data sheet'!CH2)</f>
        <v>100000</v>
      </c>
      <c r="CI2" s="67">
        <f>IF('Data sheet'!CI2="","",'Data sheet'!CI2)</f>
        <v>10000</v>
      </c>
      <c r="CJ2" s="67">
        <f>IF('Data sheet'!CJ2="","",'Data sheet'!CJ2)</f>
        <v>10000</v>
      </c>
      <c r="CK2" s="67" t="str">
        <f>IF('Data sheet'!CK2="","",'Data sheet'!CK2)</f>
        <v/>
      </c>
      <c r="CL2" s="67" t="str">
        <f>IF('Data sheet'!CL2="","",'Data sheet'!CL2)</f>
        <v/>
      </c>
      <c r="CM2" s="67" t="str">
        <f>IF('Data sheet'!CM2="","",'Data sheet'!CM2)</f>
        <v/>
      </c>
      <c r="CN2" s="67" t="str">
        <f>IF('Data sheet'!CN2="","",'Data sheet'!CN2)</f>
        <v/>
      </c>
      <c r="CO2" s="67" t="str">
        <f>IF('Data sheet'!CO2="","",'Data sheet'!CO2)</f>
        <v/>
      </c>
      <c r="CP2" s="67" t="str">
        <f>IF('Data sheet'!CP2="","",'Data sheet'!CP2)</f>
        <v/>
      </c>
      <c r="CQ2" s="67" t="str">
        <f>IF('Data sheet'!CQ2="","",'Data sheet'!CQ2)</f>
        <v>Information on returns</v>
      </c>
      <c r="CR2" s="67" t="str">
        <f>IF('Data sheet'!CR2="","",'Data sheet'!CR2)</f>
        <v/>
      </c>
      <c r="CS2" s="67" t="str">
        <f>IF('Data sheet'!CS2="","",'Data sheet'!CS2)</f>
        <v>Y</v>
      </c>
      <c r="CT2" s="67" t="str">
        <f>IF('Data sheet'!CT2="","",'Data sheet'!CT2)</f>
        <v/>
      </c>
      <c r="CU2" s="67" t="str">
        <f>IF('Data sheet'!CU2="","",'Data sheet'!CU2)</f>
        <v/>
      </c>
      <c r="CV2" s="67" t="str">
        <f>IF('Data sheet'!CV2="","",'Data sheet'!CV2)</f>
        <v/>
      </c>
      <c r="CW2" s="67" t="str">
        <f>IF('Data sheet'!CW2="","",'Data sheet'!CW2)</f>
        <v/>
      </c>
      <c r="CX2" s="67" t="str">
        <f>IF('Data sheet'!CX2="","",'Data sheet'!CX2)</f>
        <v/>
      </c>
      <c r="CY2" s="67" t="str">
        <f>IF('Data sheet'!CY2="","",'Data sheet'!CY2)</f>
        <v/>
      </c>
      <c r="CZ2" s="67" t="str">
        <f>IF('Data sheet'!CZ2="","",'Data sheet'!CZ2)</f>
        <v>Y</v>
      </c>
      <c r="DA2" s="67" t="str">
        <f>IF('Data sheet'!DA2="","",'Data sheet'!DA2)</f>
        <v/>
      </c>
      <c r="DB2" s="67" t="str">
        <f>IF('Data sheet'!DB2="","",'Data sheet'!DB2)</f>
        <v/>
      </c>
      <c r="DC2" s="67" t="str">
        <f>IF('Data sheet'!DC2="","",'Data sheet'!DC2)</f>
        <v/>
      </c>
      <c r="DD2" s="67" t="str">
        <f>IF('Data sheet'!DD2="","",'Data sheet'!DD2)</f>
        <v/>
      </c>
      <c r="DE2" s="67" t="str">
        <f>IF('Data sheet'!DE2="","",'Data sheet'!DE2)</f>
        <v/>
      </c>
      <c r="DF2" s="67" t="str">
        <f>IF('Data sheet'!DF2="","",'Data sheet'!DF2)</f>
        <v/>
      </c>
      <c r="DG2" s="67" t="str">
        <f>IF('Data sheet'!DG2="","",'Data sheet'!DG2)</f>
        <v>Y</v>
      </c>
      <c r="DH2" s="67" t="str">
        <f>IF('Data sheet'!DH2="","",'Data sheet'!DH2)</f>
        <v/>
      </c>
      <c r="DI2" s="67" t="str">
        <f>IF('Data sheet'!DI2="","",'Data sheet'!DI2)</f>
        <v/>
      </c>
      <c r="DJ2" s="67" t="str">
        <f>IF('Data sheet'!DJ2="","",'Data sheet'!DJ2)</f>
        <v/>
      </c>
      <c r="DK2" s="67" t="str">
        <f>IF('Data sheet'!DK2="","",'Data sheet'!DK2)</f>
        <v/>
      </c>
      <c r="DL2" s="67" t="str">
        <f>IF('Data sheet'!DL2="","",'Data sheet'!DL2)</f>
        <v/>
      </c>
      <c r="DM2" s="67" t="str">
        <f>IF('Data sheet'!DM2="","",'Data sheet'!DM2)</f>
        <v/>
      </c>
      <c r="DN2" s="67" t="str">
        <f>IF('Data sheet'!DN2="","",'Data sheet'!DN2)</f>
        <v>Y</v>
      </c>
      <c r="DO2" s="67" t="str">
        <f>IF('Data sheet'!DO2="","",'Data sheet'!DO2)</f>
        <v/>
      </c>
      <c r="DP2" s="67" t="str">
        <f>IF('Data sheet'!DP2="","",'Data sheet'!DP2)</f>
        <v/>
      </c>
      <c r="DQ2" s="67" t="str">
        <f>IF('Data sheet'!DQ2="","",'Data sheet'!DQ2)</f>
        <v/>
      </c>
      <c r="DR2" s="67" t="str">
        <f>IF('Data sheet'!DR2="","",'Data sheet'!DR2)</f>
        <v/>
      </c>
      <c r="DS2" s="67" t="str">
        <f>IF('Data sheet'!DS2="","",'Data sheet'!DS2)</f>
        <v/>
      </c>
      <c r="DT2" s="67" t="str">
        <f>IF('Data sheet'!DT2="","",'Data sheet'!DT2)</f>
        <v/>
      </c>
      <c r="DU2" s="67" t="str">
        <f>IF('Data sheet'!DU2="","",'Data sheet'!DU2)</f>
        <v>Y</v>
      </c>
      <c r="DV2" s="67" t="str">
        <f>IF('Data sheet'!DV2="","",'Data sheet'!DV2)</f>
        <v/>
      </c>
      <c r="DW2" s="67" t="str">
        <f>IF('Data sheet'!DW2="","",'Data sheet'!DW2)</f>
        <v/>
      </c>
      <c r="DX2" s="67" t="str">
        <f>IF('Data sheet'!DX2="","",'Data sheet'!DX2)</f>
        <v/>
      </c>
      <c r="DY2" s="67" t="str">
        <f>IF('Data sheet'!DY2="","",'Data sheet'!DY2)</f>
        <v/>
      </c>
      <c r="DZ2" s="67" t="str">
        <f>IF('Data sheet'!DZ2="","",'Data sheet'!DZ2)</f>
        <v/>
      </c>
      <c r="EA2" s="67" t="str">
        <f>IF('Data sheet'!EA2="","",'Data sheet'!EA2)</f>
        <v/>
      </c>
      <c r="EB2" s="67" t="str">
        <f>IF('Data sheet'!EB2="","",'Data sheet'!EB2)</f>
        <v>Y</v>
      </c>
      <c r="EC2" s="67" t="str">
        <f>IF('Data sheet'!EC2="","",'Data sheet'!EC2)</f>
        <v/>
      </c>
      <c r="ED2" s="67" t="str">
        <f>IF('Data sheet'!ED2="","",'Data sheet'!ED2)</f>
        <v/>
      </c>
      <c r="EE2" s="67" t="str">
        <f>IF('Data sheet'!EE2="","",'Data sheet'!EE2)</f>
        <v/>
      </c>
      <c r="EF2" s="67" t="str">
        <f>IF('Data sheet'!EF2="","",'Data sheet'!EF2)</f>
        <v/>
      </c>
      <c r="EG2" s="67" t="str">
        <f>IF('Data sheet'!EG2="","",'Data sheet'!EG2)</f>
        <v/>
      </c>
      <c r="EH2" s="67" t="str">
        <f>IF('Data sheet'!EH2="","",'Data sheet'!EH2)</f>
        <v/>
      </c>
      <c r="EI2" s="67" t="str">
        <f>IF('Data sheet'!EI2="","",'Data sheet'!EI2)</f>
        <v>Y</v>
      </c>
      <c r="EJ2" s="67" t="str">
        <f>IF('Data sheet'!EJ2="","",'Data sheet'!EJ2)</f>
        <v/>
      </c>
      <c r="EK2" s="67" t="str">
        <f>IF('Data sheet'!EK2="","",'Data sheet'!EK2)</f>
        <v/>
      </c>
      <c r="EL2" s="67" t="str">
        <f>IF('Data sheet'!EL2="","",'Data sheet'!EL2)</f>
        <v/>
      </c>
      <c r="EM2" s="67" t="str">
        <f>IF('Data sheet'!EM2="","",'Data sheet'!EM2)</f>
        <v/>
      </c>
      <c r="EN2" s="67" t="str">
        <f>IF('Data sheet'!EN2="","",'Data sheet'!EN2)</f>
        <v/>
      </c>
      <c r="EO2" s="67" t="str">
        <f>IF('Data sheet'!EO2="","",'Data sheet'!EO2)</f>
        <v/>
      </c>
      <c r="EP2" s="67" t="str">
        <f>IF('Data sheet'!EP2="","",'Data sheet'!EP2)</f>
        <v>Y</v>
      </c>
      <c r="EQ2" s="67" t="str">
        <f>IF('Data sheet'!EQ2="","",'Data sheet'!EQ2)</f>
        <v/>
      </c>
      <c r="ER2" s="67" t="str">
        <f>IF('Data sheet'!ER2="","",'Data sheet'!ER2)</f>
        <v/>
      </c>
      <c r="ES2" s="67" t="str">
        <f>IF('Data sheet'!ES2="","",'Data sheet'!ES2)</f>
        <v/>
      </c>
      <c r="ET2" s="67" t="str">
        <f>IF('Data sheet'!ET2="","",'Data sheet'!ET2)</f>
        <v/>
      </c>
      <c r="EU2" s="67" t="str">
        <f>IF('Data sheet'!EU2="","",'Data sheet'!EU2)</f>
        <v/>
      </c>
      <c r="EV2" s="67" t="str">
        <f>IF('Data sheet'!EV2="","",'Data sheet'!EV2)</f>
        <v/>
      </c>
      <c r="EW2" s="67" t="str">
        <f>IF('Data sheet'!EW2="","",'Data sheet'!EW2)</f>
        <v>Y</v>
      </c>
      <c r="EX2" s="67" t="str">
        <f>IF('Data sheet'!EX2="","",'Data sheet'!EX2)</f>
        <v/>
      </c>
      <c r="EY2" s="67" t="str">
        <f>IF('Data sheet'!EY2="","",'Data sheet'!EY2)</f>
        <v/>
      </c>
      <c r="EZ2" s="67" t="str">
        <f>IF('Data sheet'!EZ2="","",'Data sheet'!EZ2)</f>
        <v/>
      </c>
      <c r="FA2" s="67" t="str">
        <f>IF('Data sheet'!FA2="","",'Data sheet'!FA2)</f>
        <v/>
      </c>
      <c r="FB2" s="67" t="str">
        <f>IF('Data sheet'!FB2="","",'Data sheet'!FB2)</f>
        <v/>
      </c>
      <c r="FC2" s="67" t="str">
        <f>IF('Data sheet'!FC2="","",'Data sheet'!FC2)</f>
        <v/>
      </c>
      <c r="FD2" s="67" t="str">
        <f>IF('Data sheet'!FD2="","",'Data sheet'!FD2)</f>
        <v>Y</v>
      </c>
      <c r="FE2" s="67" t="str">
        <f>IF('Data sheet'!FE2="","",'Data sheet'!FE2)</f>
        <v/>
      </c>
      <c r="FF2" s="67" t="str">
        <f>IF('Data sheet'!FF2="","",'Data sheet'!FF2)</f>
        <v/>
      </c>
      <c r="FG2" s="67" t="str">
        <f>IF('Data sheet'!FG2="","",'Data sheet'!FG2)</f>
        <v/>
      </c>
      <c r="FH2" s="67" t="str">
        <f>IF('Data sheet'!FH2="","",'Data sheet'!FH2)</f>
        <v/>
      </c>
      <c r="FI2" s="67" t="str">
        <f>IF('Data sheet'!FI2="","",'Data sheet'!FI2)</f>
        <v/>
      </c>
      <c r="FJ2" s="67" t="str">
        <f>IF('Data sheet'!FJ2="","",'Data sheet'!FJ2)</f>
        <v/>
      </c>
      <c r="FK2" s="67" t="str">
        <f>IF('Data sheet'!FK2="","",'Data sheet'!FK2)</f>
        <v/>
      </c>
      <c r="FL2" s="67" t="str">
        <f>IF('Data sheet'!FL2="","",'Data sheet'!FL2)</f>
        <v/>
      </c>
      <c r="FM2" s="67" t="str">
        <f>IF('Data sheet'!FM2="","",'Data sheet'!FM2)</f>
        <v/>
      </c>
      <c r="FN2" s="67" t="str">
        <f>IF('Data sheet'!FN2="","",'Data sheet'!FN2)</f>
        <v/>
      </c>
      <c r="FO2" s="67" t="str">
        <f>IF('Data sheet'!FO2="","",'Data sheet'!FO2)</f>
        <v/>
      </c>
      <c r="FP2" s="67" t="str">
        <f>IF('Data sheet'!FP2="","",'Data sheet'!FP2)</f>
        <v/>
      </c>
      <c r="FQ2" s="67" t="str">
        <f>IF('Data sheet'!FQ2="","",'Data sheet'!FQ2)</f>
        <v/>
      </c>
      <c r="FR2" s="67" t="str">
        <f>IF('Data sheet'!FR2="","",'Data sheet'!FR2)</f>
        <v/>
      </c>
      <c r="FS2" s="67" t="str">
        <f>IF('Data sheet'!FS2="","",'Data sheet'!FS2)</f>
        <v/>
      </c>
      <c r="FT2" s="67" t="str">
        <f>IF('Data sheet'!FT2="","",'Data sheet'!FT2)</f>
        <v/>
      </c>
      <c r="FU2" s="67" t="str">
        <f>IF('Data sheet'!FU2="","",'Data sheet'!FU2)</f>
        <v/>
      </c>
      <c r="FV2" s="67" t="str">
        <f>IF('Data sheet'!FV2="","",'Data sheet'!FV2)</f>
        <v/>
      </c>
      <c r="FW2" s="67" t="str">
        <f>IF('Data sheet'!FW2="","",'Data sheet'!FW2)</f>
        <v/>
      </c>
      <c r="FX2" s="67" t="str">
        <f>IF('Data sheet'!FX2="","",'Data sheet'!FX2)</f>
        <v/>
      </c>
      <c r="FY2" s="67" t="str">
        <f>IF('Data sheet'!FY2="","",'Data sheet'!FY2)</f>
        <v/>
      </c>
      <c r="FZ2" s="67" t="str">
        <f>IF('Data sheet'!FZ2="","",'Data sheet'!FZ2)</f>
        <v/>
      </c>
      <c r="GA2" s="67" t="str">
        <f>IF('Data sheet'!GA2="","",'Data sheet'!GA2)</f>
        <v/>
      </c>
      <c r="GB2" s="67" t="str">
        <f>IF('Data sheet'!GB2="","",'Data sheet'!GB2)</f>
        <v/>
      </c>
      <c r="GC2" s="67" t="str">
        <f>IF('Data sheet'!GC2="","",'Data sheet'!GC2)</f>
        <v/>
      </c>
      <c r="GD2" s="67" t="str">
        <f>IF('Data sheet'!GD2="","",'Data sheet'!GD2)</f>
        <v/>
      </c>
      <c r="GE2" s="67" t="str">
        <f>IF('Data sheet'!GE2="","",'Data sheet'!GE2)</f>
        <v/>
      </c>
      <c r="GF2" s="67" t="str">
        <f>IF('Data sheet'!GF2="","",'Data sheet'!GF2)</f>
        <v/>
      </c>
      <c r="GG2" s="67" t="str">
        <f>IF('Data sheet'!GG2="","",'Data sheet'!GG2)</f>
        <v/>
      </c>
      <c r="GH2" s="67" t="str">
        <f>IF('Data sheet'!GH2="","",'Data sheet'!GH2)</f>
        <v/>
      </c>
      <c r="GI2" s="67" t="str">
        <f>IF('Data sheet'!GI2="","",'Data sheet'!GI2)</f>
        <v/>
      </c>
      <c r="GJ2" s="67" t="str">
        <f>IF('Data sheet'!GJ2="","",'Data sheet'!GJ2)</f>
        <v/>
      </c>
      <c r="GK2" s="67" t="str">
        <f>IF('Data sheet'!GK2="","",'Data sheet'!GK2)</f>
        <v/>
      </c>
      <c r="GL2" s="67" t="str">
        <f>IF('Data sheet'!GL2="","",'Data sheet'!GL2)</f>
        <v/>
      </c>
      <c r="GM2" s="67" t="str">
        <f>IF('Data sheet'!GM2="","",'Data sheet'!GM2)</f>
        <v/>
      </c>
      <c r="GN2" s="67" t="str">
        <f>IF('Data sheet'!GN2="","",'Data sheet'!GN2)</f>
        <v/>
      </c>
      <c r="GO2" s="67" t="str">
        <f>IF('Data sheet'!GO2="","",'Data sheet'!GO2)</f>
        <v/>
      </c>
      <c r="GP2" s="67" t="str">
        <f>IF('Data sheet'!GP2="","",'Data sheet'!GP2)</f>
        <v/>
      </c>
      <c r="GQ2" s="67" t="str">
        <f>IF('Data sheet'!GQ2="","",'Data sheet'!GQ2)</f>
        <v/>
      </c>
      <c r="GR2" s="68" t="str">
        <f>IF('Data sheet'!GR2="","",'Data sheet'!GR2)</f>
        <v/>
      </c>
    </row>
    <row r="3" spans="1:201">
      <c r="A3" t="s">
        <v>315</v>
      </c>
      <c r="B3" t="s">
        <v>315</v>
      </c>
      <c r="C3" t="s">
        <v>315</v>
      </c>
      <c r="D3" t="s">
        <v>315</v>
      </c>
      <c r="E3" t="s">
        <v>315</v>
      </c>
      <c r="F3" t="s">
        <v>315</v>
      </c>
      <c r="G3" t="s">
        <v>315</v>
      </c>
      <c r="H3" t="s">
        <v>315</v>
      </c>
      <c r="I3" t="s">
        <v>315</v>
      </c>
      <c r="J3" t="s">
        <v>315</v>
      </c>
      <c r="K3" t="s">
        <v>315</v>
      </c>
      <c r="L3" t="s">
        <v>315</v>
      </c>
      <c r="M3" t="s">
        <v>316</v>
      </c>
      <c r="N3" t="s">
        <v>315</v>
      </c>
      <c r="O3" t="s">
        <v>315</v>
      </c>
      <c r="P3" t="s">
        <v>316</v>
      </c>
      <c r="Q3" t="s">
        <v>316</v>
      </c>
      <c r="R3" t="s">
        <v>316</v>
      </c>
      <c r="S3" t="s">
        <v>316</v>
      </c>
      <c r="T3" t="s">
        <v>316</v>
      </c>
      <c r="U3" t="s">
        <v>315</v>
      </c>
      <c r="V3" t="s">
        <v>316</v>
      </c>
      <c r="W3" t="s">
        <v>316</v>
      </c>
      <c r="X3" t="s">
        <v>316</v>
      </c>
      <c r="Y3" t="s">
        <v>316</v>
      </c>
      <c r="Z3" t="s">
        <v>316</v>
      </c>
      <c r="AA3" t="s">
        <v>316</v>
      </c>
      <c r="AB3" t="s">
        <v>316</v>
      </c>
      <c r="AD3" t="s">
        <v>315</v>
      </c>
      <c r="AE3" t="s">
        <v>315</v>
      </c>
      <c r="AF3" t="s">
        <v>316</v>
      </c>
      <c r="AG3" t="s">
        <v>316</v>
      </c>
      <c r="AH3" t="s">
        <v>316</v>
      </c>
      <c r="AI3" t="s">
        <v>316</v>
      </c>
      <c r="AJ3" t="s">
        <v>316</v>
      </c>
      <c r="AK3" t="s">
        <v>316</v>
      </c>
      <c r="AL3" t="s">
        <v>316</v>
      </c>
      <c r="AO3" t="s">
        <v>316</v>
      </c>
      <c r="AS3" t="s">
        <v>316</v>
      </c>
      <c r="BA3" t="s">
        <v>316</v>
      </c>
      <c r="BE3" t="s">
        <v>316</v>
      </c>
      <c r="BF3" t="s">
        <v>316</v>
      </c>
      <c r="BG3" t="s">
        <v>316</v>
      </c>
      <c r="BH3" t="s">
        <v>316</v>
      </c>
      <c r="BI3" t="s">
        <v>316</v>
      </c>
      <c r="BJ3" t="s">
        <v>316</v>
      </c>
      <c r="BK3" t="s">
        <v>316</v>
      </c>
      <c r="BL3" t="s">
        <v>316</v>
      </c>
      <c r="BM3" t="s">
        <v>316</v>
      </c>
      <c r="BN3" t="s">
        <v>316</v>
      </c>
      <c r="BO3" t="s">
        <v>316</v>
      </c>
      <c r="BP3" t="s">
        <v>316</v>
      </c>
      <c r="BQ3" t="s">
        <v>316</v>
      </c>
      <c r="BR3" t="s">
        <v>316</v>
      </c>
      <c r="CA3" t="s">
        <v>316</v>
      </c>
      <c r="CC3" t="s">
        <v>316</v>
      </c>
      <c r="CD3" t="s">
        <v>316</v>
      </c>
      <c r="CE3" t="s">
        <v>315</v>
      </c>
      <c r="CF3" t="s">
        <v>315</v>
      </c>
      <c r="CG3" t="s">
        <v>315</v>
      </c>
      <c r="CH3" t="s">
        <v>315</v>
      </c>
      <c r="CI3" t="s">
        <v>316</v>
      </c>
      <c r="CJ3" t="s">
        <v>316</v>
      </c>
      <c r="CO3" t="s">
        <v>316</v>
      </c>
      <c r="CP3" t="s">
        <v>316</v>
      </c>
      <c r="CQ3" t="s">
        <v>315</v>
      </c>
      <c r="CS3" s="69" t="s">
        <v>316</v>
      </c>
      <c r="CT3" t="s">
        <v>316</v>
      </c>
      <c r="CU3" t="s">
        <v>316</v>
      </c>
      <c r="CV3" t="s">
        <v>316</v>
      </c>
      <c r="CW3" t="s">
        <v>316</v>
      </c>
      <c r="CX3" t="s">
        <v>316</v>
      </c>
      <c r="CY3" t="s">
        <v>316</v>
      </c>
      <c r="CZ3" t="s">
        <v>316</v>
      </c>
      <c r="DA3" t="s">
        <v>316</v>
      </c>
      <c r="DB3" t="s">
        <v>316</v>
      </c>
      <c r="DC3" t="s">
        <v>316</v>
      </c>
      <c r="DD3" t="s">
        <v>316</v>
      </c>
      <c r="DE3" t="s">
        <v>316</v>
      </c>
      <c r="DF3" t="s">
        <v>316</v>
      </c>
      <c r="DG3" t="s">
        <v>316</v>
      </c>
      <c r="DH3" t="s">
        <v>316</v>
      </c>
      <c r="DI3" t="s">
        <v>316</v>
      </c>
      <c r="DJ3" t="s">
        <v>316</v>
      </c>
      <c r="DK3" t="s">
        <v>316</v>
      </c>
      <c r="DL3" t="s">
        <v>316</v>
      </c>
      <c r="DM3" t="s">
        <v>316</v>
      </c>
      <c r="DN3" t="s">
        <v>316</v>
      </c>
      <c r="DO3" t="s">
        <v>316</v>
      </c>
      <c r="DP3" t="s">
        <v>316</v>
      </c>
      <c r="DQ3" t="s">
        <v>316</v>
      </c>
      <c r="DR3" t="s">
        <v>316</v>
      </c>
      <c r="DS3" t="s">
        <v>316</v>
      </c>
      <c r="DT3" t="s">
        <v>316</v>
      </c>
      <c r="DU3" t="s">
        <v>316</v>
      </c>
      <c r="DV3" t="s">
        <v>316</v>
      </c>
      <c r="DW3" t="s">
        <v>316</v>
      </c>
      <c r="DX3" t="s">
        <v>316</v>
      </c>
      <c r="DY3" t="s">
        <v>316</v>
      </c>
      <c r="DZ3" t="s">
        <v>316</v>
      </c>
      <c r="EA3" t="s">
        <v>316</v>
      </c>
      <c r="EB3" t="s">
        <v>316</v>
      </c>
      <c r="EC3" t="s">
        <v>316</v>
      </c>
      <c r="ED3" t="s">
        <v>316</v>
      </c>
      <c r="EE3" t="s">
        <v>316</v>
      </c>
      <c r="EF3" t="s">
        <v>316</v>
      </c>
      <c r="EG3" t="s">
        <v>316</v>
      </c>
      <c r="EH3" t="s">
        <v>316</v>
      </c>
      <c r="EI3" t="s">
        <v>316</v>
      </c>
      <c r="EJ3" t="s">
        <v>316</v>
      </c>
      <c r="EK3" t="s">
        <v>316</v>
      </c>
      <c r="EL3" t="s">
        <v>316</v>
      </c>
      <c r="EM3" t="s">
        <v>316</v>
      </c>
      <c r="EN3" t="s">
        <v>316</v>
      </c>
      <c r="EO3" t="s">
        <v>316</v>
      </c>
      <c r="EP3" t="s">
        <v>316</v>
      </c>
      <c r="EQ3" t="s">
        <v>316</v>
      </c>
      <c r="ER3" t="s">
        <v>316</v>
      </c>
      <c r="ES3" t="s">
        <v>316</v>
      </c>
      <c r="ET3" t="s">
        <v>316</v>
      </c>
      <c r="EU3" t="s">
        <v>316</v>
      </c>
      <c r="EV3" t="s">
        <v>316</v>
      </c>
      <c r="EW3" t="s">
        <v>316</v>
      </c>
      <c r="EX3" t="s">
        <v>316</v>
      </c>
      <c r="EY3" t="s">
        <v>316</v>
      </c>
      <c r="EZ3" t="s">
        <v>316</v>
      </c>
      <c r="FA3" t="s">
        <v>316</v>
      </c>
      <c r="FB3" t="s">
        <v>316</v>
      </c>
      <c r="FC3" t="s">
        <v>316</v>
      </c>
      <c r="FD3" t="s">
        <v>316</v>
      </c>
      <c r="FE3" t="s">
        <v>316</v>
      </c>
      <c r="FF3" t="s">
        <v>316</v>
      </c>
      <c r="FG3" t="s">
        <v>316</v>
      </c>
      <c r="FH3" t="s">
        <v>316</v>
      </c>
      <c r="FI3" t="s">
        <v>316</v>
      </c>
      <c r="FJ3" t="s">
        <v>316</v>
      </c>
      <c r="FK3" t="s">
        <v>316</v>
      </c>
      <c r="FL3" t="s">
        <v>316</v>
      </c>
      <c r="FM3" t="s">
        <v>316</v>
      </c>
      <c r="FN3" t="s">
        <v>316</v>
      </c>
      <c r="FO3" t="s">
        <v>316</v>
      </c>
      <c r="FP3" t="s">
        <v>316</v>
      </c>
      <c r="FQ3" t="s">
        <v>316</v>
      </c>
      <c r="FR3" t="s">
        <v>316</v>
      </c>
      <c r="FS3" t="s">
        <v>316</v>
      </c>
      <c r="FT3" t="s">
        <v>316</v>
      </c>
      <c r="FU3" t="s">
        <v>316</v>
      </c>
      <c r="FV3" t="s">
        <v>316</v>
      </c>
      <c r="FW3" t="s">
        <v>316</v>
      </c>
      <c r="FX3" t="s">
        <v>316</v>
      </c>
      <c r="FY3" t="s">
        <v>316</v>
      </c>
      <c r="FZ3" t="s">
        <v>316</v>
      </c>
      <c r="GA3" t="s">
        <v>316</v>
      </c>
      <c r="GB3" t="s">
        <v>316</v>
      </c>
      <c r="GC3" t="s">
        <v>316</v>
      </c>
      <c r="GD3" t="s">
        <v>316</v>
      </c>
      <c r="GE3" t="s">
        <v>316</v>
      </c>
      <c r="GF3" t="s">
        <v>316</v>
      </c>
      <c r="GG3" t="s">
        <v>316</v>
      </c>
      <c r="GH3" t="s">
        <v>316</v>
      </c>
      <c r="GI3" t="s">
        <v>316</v>
      </c>
      <c r="GJ3" t="s">
        <v>316</v>
      </c>
      <c r="GK3" t="s">
        <v>316</v>
      </c>
      <c r="GL3" t="s">
        <v>316</v>
      </c>
      <c r="GM3" t="s">
        <v>316</v>
      </c>
      <c r="GN3" t="s">
        <v>316</v>
      </c>
      <c r="GO3" t="s">
        <v>316</v>
      </c>
      <c r="GP3" t="s">
        <v>316</v>
      </c>
      <c r="GQ3" t="s">
        <v>316</v>
      </c>
      <c r="GR3" t="s">
        <v>316</v>
      </c>
      <c r="GS3" s="69"/>
    </row>
    <row r="4" spans="1:201">
      <c r="A4" t="str">
        <f t="shared" ref="A4:L4" si="0">A3</f>
        <v>M</v>
      </c>
      <c r="B4" t="str">
        <f t="shared" si="0"/>
        <v>M</v>
      </c>
      <c r="C4" t="str">
        <f t="shared" si="0"/>
        <v>M</v>
      </c>
      <c r="D4" t="str">
        <f t="shared" si="0"/>
        <v>M</v>
      </c>
      <c r="E4" t="str">
        <f t="shared" si="0"/>
        <v>M</v>
      </c>
      <c r="F4" t="str">
        <f t="shared" si="0"/>
        <v>M</v>
      </c>
      <c r="G4" t="str">
        <f t="shared" si="0"/>
        <v>M</v>
      </c>
      <c r="H4" t="str">
        <f t="shared" si="0"/>
        <v>M</v>
      </c>
      <c r="I4" t="str">
        <f t="shared" si="0"/>
        <v>M</v>
      </c>
      <c r="J4" t="str">
        <f t="shared" si="0"/>
        <v>M</v>
      </c>
      <c r="K4" t="str">
        <f t="shared" si="0"/>
        <v>M</v>
      </c>
      <c r="L4" t="str">
        <f t="shared" si="0"/>
        <v>M</v>
      </c>
      <c r="N4" t="str">
        <f t="shared" ref="N4:O4" si="1">N3</f>
        <v>M</v>
      </c>
      <c r="O4" t="str">
        <f t="shared" si="1"/>
        <v>M</v>
      </c>
      <c r="P4" t="str">
        <f>IF(I2="Y","M","")</f>
        <v/>
      </c>
      <c r="Q4" t="str">
        <f>IF(I2="Y","M","")</f>
        <v/>
      </c>
      <c r="U4" t="str">
        <f>U3</f>
        <v>M</v>
      </c>
      <c r="AB4" t="str">
        <f>IF(J2="Y","M","")</f>
        <v/>
      </c>
      <c r="AD4" t="str">
        <f t="shared" ref="AD4:AE4" si="2">AD3</f>
        <v>M</v>
      </c>
      <c r="AE4" t="str">
        <f t="shared" si="2"/>
        <v>M</v>
      </c>
      <c r="AF4" t="str">
        <f>IF(H2="M","M","")</f>
        <v>M</v>
      </c>
      <c r="AG4" t="str">
        <f>IF(H2="F","M","")</f>
        <v/>
      </c>
      <c r="AK4" t="str">
        <f>IF(J2="Y","M","")</f>
        <v/>
      </c>
      <c r="AL4" t="str">
        <f>IF(H2="M",IF(AND(AM2="",AN2="",AO2="",AP2="",AQ2="",AR2=""),"","M"),"")</f>
        <v/>
      </c>
      <c r="AS4" t="str">
        <f>IF(H2="M",IF(AND(AT2="",AU2="",AV2="",AW2="",AX2="",AY2="",AZ2=""),"","M"),"")</f>
        <v/>
      </c>
      <c r="BA4" t="str">
        <f>IF(H2="M",IF(AND(BB2="",BC2="",BD2=""),"","M"),"")</f>
        <v/>
      </c>
      <c r="BE4" t="str">
        <f>IF(K2="Y","M","")</f>
        <v/>
      </c>
      <c r="BF4" t="str">
        <f>IF(AND(K2="Y",BG2=""),"M","")</f>
        <v/>
      </c>
      <c r="BG4" t="str">
        <f>IF(AND(H2="F",K2="Y"),"M","")</f>
        <v/>
      </c>
      <c r="BI4" t="str">
        <f>IF(L2="Y","M","")</f>
        <v/>
      </c>
      <c r="BJ4" t="str">
        <f>IF(L2="Y","M","")</f>
        <v/>
      </c>
      <c r="BK4" t="str">
        <f>IF(L2="Y","M","")</f>
        <v/>
      </c>
      <c r="BL4" t="str">
        <f>IF(L2="Y","M","")</f>
        <v/>
      </c>
      <c r="BM4" t="str">
        <f>IF(L2="Y","M","")</f>
        <v/>
      </c>
      <c r="BN4" t="str">
        <f>IF(AND(L2="Y",M2&lt;&gt;""),"M","")</f>
        <v/>
      </c>
      <c r="BR4" t="str">
        <f>IF(N2="Y","M","")</f>
        <v/>
      </c>
      <c r="CA4" t="str">
        <f>IF(AND(J2="Y",N2="Y"),"M","")</f>
        <v/>
      </c>
      <c r="CC4" t="str">
        <f>IF(H2="M","M","")</f>
        <v>M</v>
      </c>
      <c r="CD4" t="str">
        <f>IF(H2="F","M","")</f>
        <v/>
      </c>
      <c r="CE4" t="str">
        <f t="shared" ref="CE4:CH4" si="3">CE3</f>
        <v>M</v>
      </c>
      <c r="CF4" t="str">
        <f t="shared" si="3"/>
        <v>M</v>
      </c>
      <c r="CG4" t="str">
        <f t="shared" si="3"/>
        <v>M</v>
      </c>
      <c r="CH4" t="str">
        <f t="shared" si="3"/>
        <v>M</v>
      </c>
      <c r="CI4" t="str">
        <f>IF(H2="F","M","")</f>
        <v/>
      </c>
      <c r="CJ4" t="str">
        <f>IF(H2="F","M","")</f>
        <v/>
      </c>
      <c r="CO4" t="str">
        <f>IF(AA2&lt;&gt;"","M","")</f>
        <v/>
      </c>
      <c r="CP4" t="str">
        <f>IF(K2="Y","M","")</f>
        <v/>
      </c>
      <c r="CQ4" t="str">
        <f>CQ3</f>
        <v>M</v>
      </c>
      <c r="CS4" s="69" t="str">
        <f>IF(O2="Y","M","")</f>
        <v/>
      </c>
      <c r="CT4" t="str">
        <f>IF(AND(O2="Y",CS2="Y",W2&lt;&gt;""),"M","")</f>
        <v/>
      </c>
      <c r="CU4" t="str">
        <f>IF(AND(O2="Y",CS2="Y",X2&lt;&gt;""),"M","")</f>
        <v/>
      </c>
      <c r="CV4" t="str">
        <f>IF(AND(O2="Y",CS2="Y",Y2&lt;&gt;""),"M","")</f>
        <v/>
      </c>
      <c r="CW4" t="str">
        <f>IF(AND(O2="Y",CS2="Y",Z2&lt;&gt;""),"M","")</f>
        <v/>
      </c>
      <c r="CX4" t="str">
        <f>IF(AND(O2="Y",CS2="Y",AA2&lt;&gt;""),"M","")</f>
        <v/>
      </c>
      <c r="CY4" t="str">
        <f>IF(AND(O2="Y",CS2="Y",AB2&lt;&gt;""),"M","")</f>
        <v/>
      </c>
      <c r="CZ4" t="str">
        <f>IF(O2="Y","M","")</f>
        <v/>
      </c>
      <c r="DA4" t="str">
        <f>IF(AND(O2="Y",CZ2="Y",W2&lt;&gt;""),"M","")</f>
        <v/>
      </c>
      <c r="DB4" t="str">
        <f>IF(AND(O2="Y",CZ2="Y",X2&lt;&gt;""),"M","")</f>
        <v/>
      </c>
      <c r="DC4" t="str">
        <f>IF(AND(O2="Y",CZ2="Y",Y2&lt;&gt;""),"M","")</f>
        <v/>
      </c>
      <c r="DD4" t="str">
        <f>IF(AND(O2="Y",CZ2="Y",Z2&lt;&gt;""),"M","")</f>
        <v/>
      </c>
      <c r="DE4" t="str">
        <f>IF(AND(O2="Y",CZ2="Y",AA2&lt;&gt;""),"M","")</f>
        <v/>
      </c>
      <c r="DF4" t="str">
        <f>IF(AND(O2="Y",CZ2="Y",AB2&lt;&gt;""),"M","")</f>
        <v/>
      </c>
      <c r="DG4" t="str">
        <f>IF(O2="Y","M","")</f>
        <v/>
      </c>
      <c r="DH4" t="str">
        <f>IF(AND(O2="Y",DG2="Y",W2&lt;&gt;""),"M","")</f>
        <v/>
      </c>
      <c r="DI4" t="str">
        <f>IF(AND(O2="Y",DG2="Y",X2&lt;&gt;""),"M","")</f>
        <v/>
      </c>
      <c r="DJ4" t="str">
        <f>IF(AND(O2="Y",DG2="Y",Y2&lt;&gt;""),"M","")</f>
        <v/>
      </c>
      <c r="DK4" t="str">
        <f>IF(AND(O2="Y",DG2="Y",Z2&lt;&gt;""),"M","")</f>
        <v/>
      </c>
      <c r="DL4" t="str">
        <f>IF(AND(O2="Y",DG2="Y",AA2&lt;&gt;""),"M","")</f>
        <v/>
      </c>
      <c r="DM4" t="str">
        <f>IF(AND(O2="Y",DG2="Y",AB2&lt;&gt;""),"M","")</f>
        <v/>
      </c>
      <c r="DN4" t="str">
        <f>IF(O2="Y","M","")</f>
        <v/>
      </c>
      <c r="DO4" t="str">
        <f>IF(AND(O2="Y",DN2="Y",W2&lt;&gt;""),"M","")</f>
        <v/>
      </c>
      <c r="DP4" t="str">
        <f>IF(AND(O2="Y",DN2="Y",X2&lt;&gt;""),"M","")</f>
        <v/>
      </c>
      <c r="DQ4" t="str">
        <f>IF(AND(O2="Y",DN2="Y",Y2&lt;&gt;""),"M","")</f>
        <v/>
      </c>
      <c r="DR4" t="str">
        <f>IF(AND(O2="Y",DN2="Y",Z2&lt;&gt;""),"M","")</f>
        <v/>
      </c>
      <c r="DS4" t="str">
        <f>IF(AND(O2="Y",DN2="Y",AA2&lt;&gt;""),"M","")</f>
        <v/>
      </c>
      <c r="DT4" t="str">
        <f>IF(AND(O2="Y",DN2="Y",AB2&lt;&gt;""),"M","")</f>
        <v/>
      </c>
      <c r="DU4" t="str">
        <f>IF(O2="Y","M","")</f>
        <v/>
      </c>
      <c r="DV4" t="str">
        <f>IF(AND(O2="Y",DU2="Y",W2&lt;&gt;""),"M","")</f>
        <v/>
      </c>
      <c r="DW4" t="str">
        <f>IF(AND(O2="Y",DU2="Y",X2&lt;&gt;""),"M","")</f>
        <v/>
      </c>
      <c r="DX4" t="str">
        <f>IF(AND(O2="Y",DU2="Y",Y2&lt;&gt;""),"M","")</f>
        <v/>
      </c>
      <c r="DY4" t="str">
        <f>IF(AND(O2="Y",DU2="Y",Z2&lt;&gt;""),"M","")</f>
        <v/>
      </c>
      <c r="DZ4" t="str">
        <f>IF(AND(O2="Y",DU2="Y",AA2&lt;&gt;""),"M","")</f>
        <v/>
      </c>
      <c r="EA4" t="str">
        <f>IF(AND(O2="Y",DU2="Y",AB2&lt;&gt;""),"M","")</f>
        <v/>
      </c>
      <c r="EB4" t="str">
        <f>IF(O2="Y","M","")</f>
        <v/>
      </c>
      <c r="EC4" t="str">
        <f>IF(AND(O2="Y",EB2="Y",W2&lt;&gt;""),"M","")</f>
        <v/>
      </c>
      <c r="ED4" t="str">
        <f>IF(AND(O2="Y",EB2="Y",X2&lt;&gt;""),"M","")</f>
        <v/>
      </c>
      <c r="EE4" t="str">
        <f>IF(AND(O2="Y",EB2="Y",Y2&lt;&gt;""),"M","")</f>
        <v/>
      </c>
      <c r="EF4" t="str">
        <f>IF(AND(O2="Y",EB2="Y",Z2&lt;&gt;""),"M","")</f>
        <v/>
      </c>
      <c r="EG4" t="str">
        <f>IF(AND(O2="Y",EB2="Y",AA2&lt;&gt;""),"M","")</f>
        <v/>
      </c>
      <c r="EH4" t="str">
        <f>IF(AND(O2="Y",EB2="Y",AB2&lt;&gt;""),"M","")</f>
        <v/>
      </c>
      <c r="EI4" t="str">
        <f>IF(O2="Y","M","")</f>
        <v/>
      </c>
      <c r="EJ4" t="str">
        <f>IF(AND(O2="Y",EI2="Y",W2&lt;&gt;""),"M","")</f>
        <v/>
      </c>
      <c r="EK4" t="str">
        <f>IF(AND(O2="Y",EI2="Y",X2&lt;&gt;""),"M","")</f>
        <v/>
      </c>
      <c r="EL4" t="str">
        <f>IF(AND(O2="Y",EI2="Y",Y2&lt;&gt;""),"M","")</f>
        <v/>
      </c>
      <c r="EM4" t="str">
        <f>IF(AND(O2="Y",EI2="Y",Z2&lt;&gt;""),"M","")</f>
        <v/>
      </c>
      <c r="EN4" t="str">
        <f>IF(AND(O2="Y",EI2="Y",AA2&lt;&gt;""),"M","")</f>
        <v/>
      </c>
      <c r="EO4" t="str">
        <f>IF(AND(O2="Y",EI2="Y",AB2&lt;&gt;""),"M","")</f>
        <v/>
      </c>
      <c r="EP4" t="str">
        <f>IF(O2="Y","M","")</f>
        <v/>
      </c>
      <c r="EQ4" t="str">
        <f>IF(AND(O2="Y",EP2="Y",W2&lt;&gt;""),"M","")</f>
        <v/>
      </c>
      <c r="ER4" t="str">
        <f>IF(AND(O2="Y",EP2="Y",X2&lt;&gt;""),"M","")</f>
        <v/>
      </c>
      <c r="ES4" t="str">
        <f>IF(AND(O2="Y",EP2="Y",Y2&lt;&gt;""),"M","")</f>
        <v/>
      </c>
      <c r="ET4" t="str">
        <f>IF(AND(O2="Y",EP2="Y",Z2&lt;&gt;""),"M","")</f>
        <v/>
      </c>
      <c r="EU4" t="str">
        <f>IF(AND(O2="Y",EP2="Y",AA2&lt;&gt;""),"M","")</f>
        <v/>
      </c>
      <c r="EV4" t="str">
        <f>IF(AND(O2="Y",EP2="Y",AB2&lt;&gt;""),"M","")</f>
        <v/>
      </c>
      <c r="EW4" t="str">
        <f>IF(O2="Y","M","")</f>
        <v/>
      </c>
      <c r="EX4" t="str">
        <f>IF(AND(O2="Y",EW2="Y",W2&lt;&gt;""),"M","")</f>
        <v/>
      </c>
      <c r="EY4" t="str">
        <f>IF(AND(O2="Y",EW2="Y",X2&lt;&gt;""),"M","")</f>
        <v/>
      </c>
      <c r="EZ4" t="str">
        <f>IF(AND(O2="Y",EW2="Y",Y2&lt;&gt;""),"M","")</f>
        <v/>
      </c>
      <c r="FA4" t="str">
        <f>IF(AND(O2="Y",EW2="Y",Z2&lt;&gt;""),"M","")</f>
        <v/>
      </c>
      <c r="FB4" t="str">
        <f>IF(AND(O2="Y",EW2="Y",AA2&lt;&gt;""),"M","")</f>
        <v/>
      </c>
      <c r="FC4" t="str">
        <f>IF(AND(O2="Y",EW2="Y",AB2&lt;&gt;""),"M","")</f>
        <v/>
      </c>
      <c r="FD4" t="str">
        <f>IF(O2="Y","M","")</f>
        <v/>
      </c>
      <c r="FE4" t="str">
        <f>IF(AND(O2="Y",FD2="Y",W2&lt;&gt;""),"M","")</f>
        <v/>
      </c>
      <c r="FF4" t="str">
        <f>IF(AND(O2="Y",FD2="Y",X2&lt;&gt;""),"M","")</f>
        <v/>
      </c>
      <c r="FG4" t="str">
        <f>IF(AND(O2="Y",FD2="Y",Y2&lt;&gt;""),"M","")</f>
        <v/>
      </c>
      <c r="FH4" t="str">
        <f>IF(AND(O2="Y",FD2="Y",Z2&lt;&gt;""),"M","")</f>
        <v/>
      </c>
      <c r="FI4" t="str">
        <f>IF(AND(O2="Y",FD2="Y",AA2&lt;&gt;""),"M","")</f>
        <v/>
      </c>
      <c r="FJ4" t="str">
        <f>IF(AND(O2="Y",FD2="Y",AB2&lt;&gt;""),"M","")</f>
        <v/>
      </c>
      <c r="FK4" t="str">
        <f>IF(AND(O2="Y",CS2="Y",CE2&lt;&gt;""),"M","")</f>
        <v/>
      </c>
      <c r="FL4" t="str">
        <f>IF(AND(O2="Y",CS2="Y",CF2&lt;&gt;""),"M","")</f>
        <v/>
      </c>
      <c r="FM4" t="str">
        <f>IF(AND(O2="Y",CS2="Y",CG2&lt;&gt;""),"M","")</f>
        <v/>
      </c>
      <c r="FN4" t="str">
        <f>IF(AND(O2="Y",CS2="Y",CH2&lt;&gt;""),"M","")</f>
        <v/>
      </c>
      <c r="FO4" t="str">
        <f>IF(AND(O2="Y",CZ2="Y",CE2&lt;&gt;""),"M","")</f>
        <v/>
      </c>
      <c r="FP4" t="str">
        <f>IF(AND(O2="Y",CZ2="Y",CF2&lt;&gt;""),"M","")</f>
        <v/>
      </c>
      <c r="FQ4" t="str">
        <f>IF(AND(O2="Y",CZ2="Y",CG2&lt;&gt;""),"M","")</f>
        <v/>
      </c>
      <c r="FR4" t="str">
        <f>IF(AND(O2="Y",CZ2="Y",CH2&lt;&gt;""),"M","")</f>
        <v/>
      </c>
      <c r="FS4" t="str">
        <f>IF(AND(O2="Y",DG2="Y",CE2&lt;&gt;""),"M","")</f>
        <v/>
      </c>
      <c r="FT4" t="str">
        <f>IF(AND(O2="Y",DG2="Y",CF2&lt;&gt;""),"M","")</f>
        <v/>
      </c>
      <c r="FU4" t="str">
        <f>IF(AND(O2="Y",DG2="Y",CG2&lt;&gt;""),"M","")</f>
        <v/>
      </c>
      <c r="FV4" t="str">
        <f>IF(AND(O2="Y",DG2="Y",CH2&lt;&gt;""),"M","")</f>
        <v/>
      </c>
      <c r="FW4" t="str">
        <f>IF(AND(O2="Y",DN2="Y",CE2&lt;&gt;""),"M","")</f>
        <v/>
      </c>
      <c r="FX4" t="str">
        <f>IF(AND(O2="Y",DN2="Y",CF2&lt;&gt;""),"M","")</f>
        <v/>
      </c>
      <c r="FY4" t="str">
        <f>IF(AND(O2="Y",DU2="Y",CE2&lt;&gt;""),"M","")</f>
        <v/>
      </c>
      <c r="FZ4" t="str">
        <f>IF(AND(O2="Y",DU2="Y",CF2&lt;&gt;""),"M","")</f>
        <v/>
      </c>
      <c r="GA4" t="str">
        <f>IF(AND(O2="Y",EB2="Y",CE2&lt;&gt;""),"M","")</f>
        <v/>
      </c>
      <c r="GB4" t="str">
        <f>IF(AND(O2="Y",EB2="Y",CF2&lt;&gt;""),"M","")</f>
        <v/>
      </c>
      <c r="GC4" t="str">
        <f>IF(AND(O2="Y",EI2="Y",CE2&lt;&gt;""),"M","")</f>
        <v/>
      </c>
      <c r="GD4" t="str">
        <f>IF(AND(O2="Y",EI2="Y",CF2&lt;&gt;""),"M","")</f>
        <v/>
      </c>
      <c r="GE4" t="str">
        <f>IF(AND(O2="Y",EI2="Y",CG2&lt;&gt;""),"M","")</f>
        <v/>
      </c>
      <c r="GF4" t="str">
        <f>IF(AND(O2="Y",EI2="Y",CH2&lt;&gt;""),"M","")</f>
        <v/>
      </c>
      <c r="GG4" t="str">
        <f>IF(AND(O2="Y",EP2="Y",CE2&lt;&gt;""),"M","")</f>
        <v/>
      </c>
      <c r="GH4" t="str">
        <f>IF(AND(O2="Y",EP2="Y",CF2&lt;&gt;""),"M","")</f>
        <v/>
      </c>
      <c r="GI4" t="str">
        <f>IF(AND(O2="Y",EP2="Y",CG2&lt;&gt;""),"M","")</f>
        <v/>
      </c>
      <c r="GJ4" t="str">
        <f>IF(AND(O2="Y",EP2="Y",CH2&lt;&gt;""),"M","")</f>
        <v/>
      </c>
      <c r="GK4" t="str">
        <f>IF(AND(O2="Y",EW2="Y",CE2&lt;&gt;""),"M","")</f>
        <v/>
      </c>
      <c r="GL4" t="str">
        <f>IF(AND(O2="Y",EW2="Y",CF2&lt;&gt;""),"M","")</f>
        <v/>
      </c>
      <c r="GM4" t="str">
        <f>IF(AND(O2="Y",EW2="Y",CG2&lt;&gt;""),"M","")</f>
        <v/>
      </c>
      <c r="GN4" t="str">
        <f>IF(AND(O2="Y",EW2="Y",CH2&lt;&gt;""),"M","")</f>
        <v/>
      </c>
      <c r="GO4" t="str">
        <f>IF(AND(O2="Y",FD2="Y",CE2&lt;&gt;""),"M","")</f>
        <v/>
      </c>
      <c r="GP4" t="str">
        <f>IF(AND(O2="Y",FD2="Y",CF2&lt;&gt;""),"M","")</f>
        <v/>
      </c>
      <c r="GQ4" t="str">
        <f>IF(AND(O2="Y",FD2="Y",CG2&lt;&gt;""),"M","")</f>
        <v/>
      </c>
      <c r="GR4" t="str">
        <f>IF(AND(O2="Y",FD2="Y",CH2&lt;&gt;""),"M","")</f>
        <v/>
      </c>
      <c r="GS4" s="69"/>
    </row>
  </sheetData>
  <sheetProtection algorithmName="SHA-512" hashValue="D8qomXWZaXzLK/LjHKkwZF6JzIZC9ivYqLGoYPuBhY0cIs+QB/4JJAItC8s0632Ov8TxUDeznsriWmvtVlMRig==" saltValue="I0eBAl2eLoqz+3B3fshbT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Beta development log</vt:lpstr>
      <vt:lpstr>Header</vt:lpstr>
      <vt:lpstr>Account template</vt:lpstr>
      <vt:lpstr>Data sheet</vt:lpstr>
      <vt:lpstr>Data validation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2019-04-30T10:39:44Z</dcterms:created>
  <dcterms:modified xsi:type="dcterms:W3CDTF">2020-02-21T11:28:19Z</dcterms:modified>
</cp:coreProperties>
</file>